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olors4.xml" ContentType="application/vnd.ms-office.chartcolorstyle+xml"/>
  <Override PartName="/xl/charts/style4.xml" ContentType="application/vnd.ms-office.chartstyle+xml"/>
  <Override PartName="/xl/worksheets/sheet1.xml" ContentType="application/vnd.openxmlformats-officedocument.spreadsheetml.workshee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charts/colors1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RC\Manager Folders\Director of Finance\2023-2024\Financials\"/>
    </mc:Choice>
  </mc:AlternateContent>
  <xr:revisionPtr revIDLastSave="0" documentId="13_ncr:1_{D98C4AC0-27F5-400F-9156-38D9538952A5}" xr6:coauthVersionLast="36" xr6:coauthVersionMax="47" xr10:uidLastSave="{00000000-0000-0000-0000-000000000000}"/>
  <bookViews>
    <workbookView xWindow="-105" yWindow="-105" windowWidth="23250" windowHeight="12570" firstSheet="7" activeTab="16" xr2:uid="{8E33F88B-E713-4ED4-AAE6-04C4F42CADD9}"/>
  </bookViews>
  <sheets>
    <sheet name="Fee Breakdown" sheetId="1" state="hidden" r:id="rId1"/>
    <sheet name="Stats on Student Fees" sheetId="14" state="hidden" r:id="rId2"/>
    <sheet name="SRC Students Budget" sheetId="5" state="hidden" r:id="rId3"/>
    <sheet name="Executives" sheetId="6" state="hidden" r:id="rId4"/>
    <sheet name="Marketing and Comms" sheetId="7" state="hidden" r:id="rId5"/>
    <sheet name="External Affairs" sheetId="8" state="hidden" r:id="rId6"/>
    <sheet name="Finance and Operations" sheetId="9" state="hidden" r:id="rId7"/>
    <sheet name="Overall Budget" sheetId="2" r:id="rId8"/>
    <sheet name="Overall Summary" sheetId="3" r:id="rId9"/>
    <sheet name="Gait " sheetId="10" r:id="rId10"/>
    <sheet name="Honorarium Breakdown" sheetId="11" state="hidden" r:id="rId11"/>
    <sheet name="Activities and Events" sheetId="4" r:id="rId12"/>
    <sheet name="SRC Exec Board" sheetId="12" state="hidden" r:id="rId13"/>
    <sheet name="Orientation Week" sheetId="13" r:id="rId14"/>
    <sheet name="Winterfest" sheetId="15" r:id="rId15"/>
    <sheet name="Winter O-Week" sheetId="17" r:id="rId16"/>
    <sheet name="CountryFest" sheetId="16" r:id="rId17"/>
    <sheet name="Grad Formal" sheetId="19" r:id="rId18"/>
  </sheets>
  <definedNames>
    <definedName name="_xlnm.Print_Area" localSheetId="13">'Orientation Week'!$A$3:$C$63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" l="1"/>
  <c r="C6" i="4"/>
  <c r="B7" i="19"/>
  <c r="C7" i="19"/>
  <c r="C9" i="4" s="1"/>
  <c r="C34" i="15"/>
  <c r="C15" i="4" s="1"/>
  <c r="B55" i="3" l="1"/>
  <c r="B12" i="2" s="1"/>
  <c r="C17" i="19"/>
  <c r="B17" i="19"/>
  <c r="C13" i="17"/>
  <c r="C16" i="4" s="1"/>
  <c r="B13" i="17"/>
  <c r="B16" i="4" s="1"/>
  <c r="C6" i="17"/>
  <c r="B6" i="17"/>
  <c r="C20" i="16"/>
  <c r="C20" i="4" s="1"/>
  <c r="B20" i="16"/>
  <c r="B9" i="15"/>
  <c r="C8" i="16"/>
  <c r="C10" i="4" s="1"/>
  <c r="B8" i="16"/>
  <c r="C9" i="15"/>
  <c r="C5" i="4" s="1"/>
  <c r="C61" i="13"/>
  <c r="C17" i="4" s="1"/>
  <c r="C14" i="13"/>
  <c r="C7" i="4" s="1"/>
  <c r="B14" i="13"/>
  <c r="B21" i="4"/>
  <c r="B14" i="2" s="1"/>
  <c r="B11" i="4"/>
  <c r="C22" i="10"/>
  <c r="C13" i="2" s="1"/>
  <c r="B22" i="10"/>
  <c r="B13" i="2" s="1"/>
  <c r="C8" i="10"/>
  <c r="C6" i="2" s="1"/>
  <c r="B8" i="10"/>
  <c r="C31" i="1"/>
  <c r="D31" i="1"/>
  <c r="D20" i="1"/>
  <c r="C20" i="1"/>
  <c r="B61" i="13"/>
  <c r="C55" i="3"/>
  <c r="C12" i="2" s="1"/>
  <c r="B20" i="3"/>
  <c r="C20" i="3"/>
  <c r="B22" i="16" l="1"/>
  <c r="C19" i="19"/>
  <c r="C19" i="4"/>
  <c r="C11" i="4"/>
  <c r="C7" i="2" s="1"/>
  <c r="B19" i="19"/>
  <c r="C15" i="17"/>
  <c r="B15" i="17"/>
  <c r="C22" i="16"/>
  <c r="C36" i="15"/>
  <c r="B36" i="15"/>
  <c r="C21" i="4"/>
  <c r="C14" i="2" s="1"/>
  <c r="C15" i="2" s="1"/>
  <c r="B15" i="2"/>
  <c r="B24" i="10"/>
  <c r="B6" i="2"/>
  <c r="C57" i="3"/>
  <c r="C24" i="10"/>
  <c r="B57" i="3"/>
  <c r="B5" i="2"/>
  <c r="C5" i="2"/>
  <c r="B23" i="4"/>
  <c r="B7" i="2"/>
  <c r="B63" i="13"/>
  <c r="C63" i="13"/>
  <c r="C8" i="2" l="1"/>
  <c r="C17" i="2" s="1"/>
  <c r="C23" i="4"/>
  <c r="B8" i="2"/>
  <c r="B17" i="2" s="1"/>
</calcChain>
</file>

<file path=xl/sharedStrings.xml><?xml version="1.0" encoding="utf-8"?>
<sst xmlns="http://schemas.openxmlformats.org/spreadsheetml/2006/main" count="327" uniqueCount="211">
  <si>
    <t>Bishop's University Student Representative Council Budget 2022-2023</t>
  </si>
  <si>
    <t>Budget 2021-2022</t>
  </si>
  <si>
    <t>Budget 2022-2023</t>
  </si>
  <si>
    <t>Previous Years Fees</t>
  </si>
  <si>
    <t>Add: Annual 8.87% increase</t>
  </si>
  <si>
    <t>Dollar Increase</t>
  </si>
  <si>
    <t>Total Fee</t>
  </si>
  <si>
    <t>Number of Students Projected (Full Time)</t>
  </si>
  <si>
    <t>Number of Students Projected (Full Time and Part time)</t>
  </si>
  <si>
    <t>Total Student Fee Revenue Projected</t>
  </si>
  <si>
    <t>Dedicated Money within the Student Fee</t>
  </si>
  <si>
    <t>SRC Quad Year Book</t>
  </si>
  <si>
    <t>SRC Activity Fee</t>
  </si>
  <si>
    <t>Total SRC Fee</t>
  </si>
  <si>
    <t>Other Student Union Fees</t>
  </si>
  <si>
    <t>Campus Newspaper</t>
  </si>
  <si>
    <t>Library Contribution</t>
  </si>
  <si>
    <t>Refugee Sponsorship</t>
  </si>
  <si>
    <t>Environmental Levy</t>
  </si>
  <si>
    <t>Quebec Student Union (QSU)</t>
  </si>
  <si>
    <t>Infrastructure Contribution Fee</t>
  </si>
  <si>
    <t>Total Student Fee</t>
  </si>
  <si>
    <t>SRC Full-Time Student Fee Breakdown</t>
  </si>
  <si>
    <t>SRC Quad Yearbook: 9% or $6.48</t>
  </si>
  <si>
    <t>SRC Activity Fee: 91% or $68.23</t>
  </si>
  <si>
    <t>Total: $74.71</t>
  </si>
  <si>
    <t>SRC Fee</t>
  </si>
  <si>
    <t>MASU Fee</t>
  </si>
  <si>
    <t>StFx Fee</t>
  </si>
  <si>
    <t>Acadia Fee</t>
  </si>
  <si>
    <t>SRC Part Time Fee</t>
  </si>
  <si>
    <t>Bishops University Students' Representative Council Budget Summary 2023-2024</t>
  </si>
  <si>
    <t>Budget 2023-2024</t>
  </si>
  <si>
    <t>Revenues</t>
  </si>
  <si>
    <t>Student Fees/General Operating</t>
  </si>
  <si>
    <t>GAIT</t>
  </si>
  <si>
    <t>Activities</t>
  </si>
  <si>
    <t>Total Revenues</t>
  </si>
  <si>
    <t>Expenses</t>
  </si>
  <si>
    <t>Gait</t>
  </si>
  <si>
    <t>Total Expenses</t>
  </si>
  <si>
    <t>Net Income</t>
  </si>
  <si>
    <t>Bishop's University Students' Representative Council Budget 2022-2023 General Operations</t>
  </si>
  <si>
    <t>Student Fees</t>
  </si>
  <si>
    <t>Government Subsidies</t>
  </si>
  <si>
    <t>Health and Dental Plan Fees</t>
  </si>
  <si>
    <t>Doolittles Royalty</t>
  </si>
  <si>
    <t>Handbook Revenue</t>
  </si>
  <si>
    <t>Yearbook Revenue</t>
  </si>
  <si>
    <t>Rentals and Services Rendered</t>
  </si>
  <si>
    <t>Security Services Rendered</t>
  </si>
  <si>
    <t>SDAG Grant Revenue</t>
  </si>
  <si>
    <t>Miscellaneous Revenue</t>
  </si>
  <si>
    <t>Clothing Sales Revenue</t>
  </si>
  <si>
    <t>The Mitre Revenue</t>
  </si>
  <si>
    <t>Sponsorships</t>
  </si>
  <si>
    <t>QSU</t>
  </si>
  <si>
    <t>Yearbook Fees</t>
  </si>
  <si>
    <t>2022-2023</t>
  </si>
  <si>
    <t>2023-2024</t>
  </si>
  <si>
    <t xml:space="preserve">Health and Dental Insurance Premiums </t>
  </si>
  <si>
    <t>Salaries and Payroll Expenses</t>
  </si>
  <si>
    <t>Academic Conferences</t>
  </si>
  <si>
    <t>Wine and Cheese</t>
  </si>
  <si>
    <t>SRC Merchandise</t>
  </si>
  <si>
    <t>Student Success Week</t>
  </si>
  <si>
    <t>SRC Service Awards</t>
  </si>
  <si>
    <t>Yearbook Expenses</t>
  </si>
  <si>
    <t>Handbook Expenses</t>
  </si>
  <si>
    <t>Club Expenses</t>
  </si>
  <si>
    <t>Other Expenses</t>
  </si>
  <si>
    <t xml:space="preserve">Insurance </t>
  </si>
  <si>
    <t>Meals and Travel</t>
  </si>
  <si>
    <t>Professional Fees</t>
  </si>
  <si>
    <t>Safe Drive Project</t>
  </si>
  <si>
    <t>Donations</t>
  </si>
  <si>
    <t>Translation</t>
  </si>
  <si>
    <t>Interest and Bank Charges</t>
  </si>
  <si>
    <t>Office Supplies and Expenses</t>
  </si>
  <si>
    <t>Elections</t>
  </si>
  <si>
    <t>The Mitre</t>
  </si>
  <si>
    <t xml:space="preserve">Menstrual Equity </t>
  </si>
  <si>
    <t xml:space="preserve">Professional Development </t>
  </si>
  <si>
    <t>Miscellaneous Expense</t>
  </si>
  <si>
    <t>Website</t>
  </si>
  <si>
    <t>Awards</t>
  </si>
  <si>
    <t>Maintenance and Repairs</t>
  </si>
  <si>
    <t>Amortization of Tangible Assets</t>
  </si>
  <si>
    <t>Toast Radio</t>
  </si>
  <si>
    <t>Advertising and Marketing</t>
  </si>
  <si>
    <t>Bishop's University Students' Representative Council Budget 2022-2023 Gait</t>
  </si>
  <si>
    <t>Gait Sales</t>
  </si>
  <si>
    <t>Membership Fee</t>
  </si>
  <si>
    <t>Salary Subsidies</t>
  </si>
  <si>
    <t>Gait Wages</t>
  </si>
  <si>
    <t>Cost of Goods Sold</t>
  </si>
  <si>
    <t>Security</t>
  </si>
  <si>
    <t>DJ's and Bands</t>
  </si>
  <si>
    <t>Permits and Licensing</t>
  </si>
  <si>
    <t>Equipment and Glassware</t>
  </si>
  <si>
    <t>Furniture</t>
  </si>
  <si>
    <t>Amortization of Tangible Capital Assets</t>
  </si>
  <si>
    <t xml:space="preserve">Net Income </t>
  </si>
  <si>
    <t>Bishops University Students' Representative Council Activities and Events</t>
  </si>
  <si>
    <t xml:space="preserve"> 2022-2023</t>
  </si>
  <si>
    <t xml:space="preserve"> 2023-2024</t>
  </si>
  <si>
    <t>Winterfest</t>
  </si>
  <si>
    <t>Winter Orientation Week</t>
  </si>
  <si>
    <t>Orientation Week</t>
  </si>
  <si>
    <t>Minor Events</t>
  </si>
  <si>
    <t>Grad Formal</t>
  </si>
  <si>
    <t>Countryfest</t>
  </si>
  <si>
    <t>Total Revenue</t>
  </si>
  <si>
    <t>SRC Executive Board</t>
  </si>
  <si>
    <t>-</t>
  </si>
  <si>
    <t>Honorarium (6)</t>
  </si>
  <si>
    <t>Get numbers from Erin</t>
  </si>
  <si>
    <t>Telephone</t>
  </si>
  <si>
    <t>Printing</t>
  </si>
  <si>
    <t>Professional Development</t>
  </si>
  <si>
    <t>Bishops University Students' Representative Council  Schedule of Activities and Events</t>
  </si>
  <si>
    <t>2021-2022</t>
  </si>
  <si>
    <t>Mandatory O-Week Fees</t>
  </si>
  <si>
    <t>Exchange Students</t>
  </si>
  <si>
    <t>Winter O-Week Fees</t>
  </si>
  <si>
    <t>SDAG Contribution</t>
  </si>
  <si>
    <t>Gaiter Garden Ticket Sales</t>
  </si>
  <si>
    <t>Concert Beer Sales</t>
  </si>
  <si>
    <t>Concert Ticket Sales</t>
  </si>
  <si>
    <t>Credits Received</t>
  </si>
  <si>
    <t xml:space="preserve">Band </t>
  </si>
  <si>
    <t>Audiobec &amp; Technician</t>
  </si>
  <si>
    <t>Tent</t>
  </si>
  <si>
    <t>Beer Costs</t>
  </si>
  <si>
    <t>Band Rider and Accomodation</t>
  </si>
  <si>
    <t>Work Orders</t>
  </si>
  <si>
    <t>Porta Potties</t>
  </si>
  <si>
    <t>Fences</t>
  </si>
  <si>
    <t>Alcohol Permit</t>
  </si>
  <si>
    <t>Water Stations</t>
  </si>
  <si>
    <t xml:space="preserve"> DJ</t>
  </si>
  <si>
    <t>Bartenders</t>
  </si>
  <si>
    <t>Pizza</t>
  </si>
  <si>
    <t>Ice Cream</t>
  </si>
  <si>
    <t>Key Chains</t>
  </si>
  <si>
    <t>Floor Staff</t>
  </si>
  <si>
    <t>Marshalls</t>
  </si>
  <si>
    <t>Fridge Rental</t>
  </si>
  <si>
    <t>Mechanical Bull + Dunk Tank</t>
  </si>
  <si>
    <t>Petting Zoo</t>
  </si>
  <si>
    <t>Wipeout Module</t>
  </si>
  <si>
    <t>Archery Game</t>
  </si>
  <si>
    <t>Colour Run</t>
  </si>
  <si>
    <t>Hypnotist</t>
  </si>
  <si>
    <t>Comedian</t>
  </si>
  <si>
    <t>Supplies</t>
  </si>
  <si>
    <t>Centennial Theatre Rental</t>
  </si>
  <si>
    <t>Charity Events</t>
  </si>
  <si>
    <t>Frosh Packs</t>
  </si>
  <si>
    <t>Can I Kiss You Speaker</t>
  </si>
  <si>
    <t>Denver Gym</t>
  </si>
  <si>
    <t>Wristbands</t>
  </si>
  <si>
    <t>Decorations and Prizes</t>
  </si>
  <si>
    <t>Orientation Week Banner</t>
  </si>
  <si>
    <t>Judge Leader Thank You Dinner</t>
  </si>
  <si>
    <t>Target Promotions</t>
  </si>
  <si>
    <t>Bus to Pinnacle</t>
  </si>
  <si>
    <t>Logo Design</t>
  </si>
  <si>
    <t>Volleyball Beach Day</t>
  </si>
  <si>
    <t>Head Judge Dinner</t>
  </si>
  <si>
    <t>Intro Video</t>
  </si>
  <si>
    <t>Other Misc</t>
  </si>
  <si>
    <t>Tickets</t>
  </si>
  <si>
    <t>Drinks</t>
  </si>
  <si>
    <t>Credits</t>
  </si>
  <si>
    <t>Sponsors</t>
  </si>
  <si>
    <t>Rail</t>
  </si>
  <si>
    <t>Audio</t>
  </si>
  <si>
    <t>Artist</t>
  </si>
  <si>
    <t>Rider</t>
  </si>
  <si>
    <t>Coordinator Salaries</t>
  </si>
  <si>
    <t>Helpers</t>
  </si>
  <si>
    <t>Ticketing Service</t>
  </si>
  <si>
    <t>Snow Removal</t>
  </si>
  <si>
    <t>Heaters</t>
  </si>
  <si>
    <t>Food</t>
  </si>
  <si>
    <t>Ice Bar</t>
  </si>
  <si>
    <t>Drinks Cost of Goods Sold</t>
  </si>
  <si>
    <t>Other</t>
  </si>
  <si>
    <t>Inflatable Igloo</t>
  </si>
  <si>
    <t>Diesel Lights</t>
  </si>
  <si>
    <t xml:space="preserve">Security </t>
  </si>
  <si>
    <t>Decorations</t>
  </si>
  <si>
    <t>Winter O-Week</t>
  </si>
  <si>
    <t>Buses</t>
  </si>
  <si>
    <t>Tubing/hockey/skiing/whatever</t>
  </si>
  <si>
    <t>Combat Archery</t>
  </si>
  <si>
    <t>CountryFest</t>
  </si>
  <si>
    <t>Ticket Sales</t>
  </si>
  <si>
    <t>Mechanical Bull</t>
  </si>
  <si>
    <t>Contribution to Clubs</t>
  </si>
  <si>
    <t xml:space="preserve"> Decorations</t>
  </si>
  <si>
    <t>Inflatable Games</t>
  </si>
  <si>
    <t>Photobooth</t>
  </si>
  <si>
    <t>Little Carnival Games</t>
  </si>
  <si>
    <t>Daytime Artist</t>
  </si>
  <si>
    <t>Grad</t>
  </si>
  <si>
    <t>Photos</t>
  </si>
  <si>
    <t>Delta Hall/Grenada</t>
  </si>
  <si>
    <t>DJ</t>
  </si>
  <si>
    <t>Photographer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</si>
</sst>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00FF"/>
        <bgColor indexed="64"/>
      </patternFill>
    </fill>
    <fill>
      <patternFill patternType="solid">
        <fgColor theme="4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/>
    <xf numFmtId="10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Border="1"/>
    <xf numFmtId="44" fontId="0" fillId="0" borderId="3" xfId="1" applyFont="1" applyBorder="1"/>
    <xf numFmtId="44" fontId="0" fillId="0" borderId="0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4" fontId="9" fillId="0" borderId="0" xfId="1" applyFont="1" applyAlignment="1"/>
    <xf numFmtId="0" fontId="10" fillId="0" borderId="0" xfId="0" applyFont="1"/>
    <xf numFmtId="44" fontId="9" fillId="0" borderId="0" xfId="1" applyFont="1" applyBorder="1" applyAlignment="1"/>
    <xf numFmtId="0" fontId="9" fillId="2" borderId="12" xfId="0" applyFont="1" applyFill="1" applyBorder="1"/>
    <xf numFmtId="0" fontId="9" fillId="2" borderId="7" xfId="0" applyFont="1" applyFill="1" applyBorder="1"/>
    <xf numFmtId="0" fontId="0" fillId="2" borderId="14" xfId="0" applyFill="1" applyBorder="1"/>
    <xf numFmtId="0" fontId="0" fillId="0" borderId="16" xfId="0" applyBorder="1"/>
    <xf numFmtId="0" fontId="0" fillId="2" borderId="16" xfId="0" applyFill="1" applyBorder="1"/>
    <xf numFmtId="44" fontId="0" fillId="0" borderId="6" xfId="1" applyFont="1" applyBorder="1"/>
    <xf numFmtId="0" fontId="11" fillId="0" borderId="0" xfId="2" applyAlignment="1">
      <alignment horizontal="center" wrapText="1"/>
    </xf>
    <xf numFmtId="44" fontId="0" fillId="0" borderId="0" xfId="1" applyFont="1" applyAlignment="1">
      <alignment horizontal="center" vertical="center"/>
    </xf>
    <xf numFmtId="0" fontId="6" fillId="3" borderId="4" xfId="4" applyBorder="1"/>
    <xf numFmtId="44" fontId="6" fillId="3" borderId="17" xfId="4" applyNumberFormat="1" applyBorder="1"/>
    <xf numFmtId="0" fontId="2" fillId="3" borderId="17" xfId="4" applyFont="1" applyBorder="1" applyAlignment="1">
      <alignment horizontal="center"/>
    </xf>
    <xf numFmtId="44" fontId="6" fillId="3" borderId="0" xfId="4" applyNumberFormat="1" applyBorder="1"/>
    <xf numFmtId="0" fontId="12" fillId="2" borderId="18" xfId="0" applyFont="1" applyFill="1" applyBorder="1" applyAlignment="1">
      <alignment horizontal="center"/>
    </xf>
    <xf numFmtId="44" fontId="2" fillId="0" borderId="17" xfId="1" applyFont="1" applyBorder="1"/>
    <xf numFmtId="44" fontId="2" fillId="0" borderId="17" xfId="0" applyNumberFormat="1" applyFont="1" applyBorder="1"/>
    <xf numFmtId="0" fontId="5" fillId="2" borderId="1" xfId="0" applyFont="1" applyFill="1" applyBorder="1" applyAlignment="1">
      <alignment horizontal="center" vertical="center"/>
    </xf>
    <xf numFmtId="44" fontId="0" fillId="2" borderId="0" xfId="1" applyFont="1" applyFill="1"/>
    <xf numFmtId="0" fontId="0" fillId="2" borderId="0" xfId="0" applyFill="1" applyAlignment="1">
      <alignment horizontal="center"/>
    </xf>
    <xf numFmtId="44" fontId="0" fillId="0" borderId="0" xfId="0" applyNumberFormat="1"/>
    <xf numFmtId="0" fontId="0" fillId="2" borderId="0" xfId="0" applyFill="1"/>
    <xf numFmtId="44" fontId="2" fillId="0" borderId="5" xfId="0" applyNumberFormat="1" applyFont="1" applyBorder="1"/>
    <xf numFmtId="44" fontId="2" fillId="0" borderId="5" xfId="1" applyFont="1" applyBorder="1"/>
    <xf numFmtId="0" fontId="5" fillId="0" borderId="0" xfId="0" applyFont="1" applyAlignment="1">
      <alignment vertical="center"/>
    </xf>
    <xf numFmtId="0" fontId="13" fillId="0" borderId="0" xfId="0" applyFont="1"/>
    <xf numFmtId="44" fontId="0" fillId="0" borderId="0" xfId="1" applyFont="1" applyAlignment="1">
      <alignment horizontal="center"/>
    </xf>
    <xf numFmtId="0" fontId="6" fillId="0" borderId="0" xfId="2" applyFont="1" applyAlignment="1">
      <alignment horizontal="center"/>
    </xf>
    <xf numFmtId="44" fontId="9" fillId="0" borderId="0" xfId="0" applyNumberFormat="1" applyFont="1"/>
    <xf numFmtId="44" fontId="2" fillId="0" borderId="0" xfId="1" applyFont="1"/>
    <xf numFmtId="44" fontId="6" fillId="0" borderId="0" xfId="1" applyFont="1"/>
    <xf numFmtId="0" fontId="14" fillId="0" borderId="0" xfId="0" applyFont="1" applyAlignment="1">
      <alignment horizontal="center"/>
    </xf>
    <xf numFmtId="44" fontId="2" fillId="0" borderId="19" xfId="1" applyFont="1" applyBorder="1"/>
    <xf numFmtId="0" fontId="0" fillId="0" borderId="0" xfId="1" applyNumberFormat="1" applyFont="1" applyAlignment="1">
      <alignment horizontal="center"/>
    </xf>
    <xf numFmtId="0" fontId="4" fillId="0" borderId="0" xfId="0" applyFont="1"/>
    <xf numFmtId="44" fontId="0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</cellXfs>
  <cellStyles count="5">
    <cellStyle name="20% - Accent1" xfId="4" builtinId="30"/>
    <cellStyle name="Currency" xfId="1" builtinId="4"/>
    <cellStyle name="Currency 5" xfId="3" xr:uid="{C6662400-D399-4997-9F8E-CB6AC299E021}"/>
    <cellStyle name="Normal" xfId="0" builtinId="0"/>
    <cellStyle name="Normal 6" xfId="2" xr:uid="{DEE57297-01A9-4610-8624-C0CBB0331FD2}"/>
  </cellStyles>
  <dxfs count="0"/>
  <tableStyles count="0" defaultTableStyle="TableStyleMedium2" defaultPivotStyle="PivotStyleLight16"/>
  <colors>
    <mruColors>
      <color rgb="FF9900FF"/>
      <color rgb="FFCC66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CA"/>
              <a:t>Student Union Fee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'Fee Breakdown'!$A$44:$A$47</c:f>
              <c:strCache>
                <c:ptCount val="4"/>
                <c:pt idx="0">
                  <c:v>SRC Fee</c:v>
                </c:pt>
                <c:pt idx="1">
                  <c:v>MASU Fee</c:v>
                </c:pt>
                <c:pt idx="2">
                  <c:v>StFx Fee</c:v>
                </c:pt>
                <c:pt idx="3">
                  <c:v>Acadia Fee</c:v>
                </c:pt>
              </c:strCache>
            </c:strRef>
          </c:cat>
          <c:val>
            <c:numRef>
              <c:f>'Fee Breakdown'!$B$44:$B$47</c:f>
            </c:numRef>
          </c:val>
          <c:extLst>
            <c:ext xmlns:c16="http://schemas.microsoft.com/office/drawing/2014/chart" uri="{C3380CC4-5D6E-409C-BE32-E72D297353CC}">
              <c16:uniqueId val="{00000000-60A6-4198-8D78-5FDC967B8C72}"/>
            </c:ext>
          </c:extLst>
        </c:ser>
        <c:ser>
          <c:idx val="1"/>
          <c:order val="1"/>
          <c:spPr>
            <a:solidFill>
              <a:srgbClr val="CC66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'Fee Breakdown'!$A$44:$A$47</c:f>
              <c:strCache>
                <c:ptCount val="4"/>
                <c:pt idx="0">
                  <c:v>SRC Fee</c:v>
                </c:pt>
                <c:pt idx="1">
                  <c:v>MASU Fee</c:v>
                </c:pt>
                <c:pt idx="2">
                  <c:v>StFx Fee</c:v>
                </c:pt>
                <c:pt idx="3">
                  <c:v>Acadia Fee</c:v>
                </c:pt>
              </c:strCache>
            </c:strRef>
          </c:cat>
          <c:val>
            <c:numRef>
              <c:f>'Fee Breakdown'!$C$44:$C$47</c:f>
              <c:numCache>
                <c:formatCode>_("$"* #,##0.00_);_("$"* \(#,##0.00\);_("$"* "-"??_);_(@_)</c:formatCode>
                <c:ptCount val="4"/>
                <c:pt idx="0">
                  <c:v>74.709999999999994</c:v>
                </c:pt>
                <c:pt idx="1">
                  <c:v>112</c:v>
                </c:pt>
                <c:pt idx="2">
                  <c:v>92.88</c:v>
                </c:pt>
                <c:pt idx="3">
                  <c:v>96.98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6-4198-8D78-5FDC967B8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5138448"/>
        <c:axId val="732737760"/>
        <c:axId val="0"/>
      </c:bar3DChart>
      <c:catAx>
        <c:axId val="92513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737760"/>
        <c:crosses val="autoZero"/>
        <c:auto val="1"/>
        <c:lblAlgn val="ctr"/>
        <c:lblOffset val="100"/>
        <c:noMultiLvlLbl val="0"/>
      </c:catAx>
      <c:valAx>
        <c:axId val="73273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13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SRC Part Time Fee 8 Credits</a:t>
            </a:r>
            <a:r>
              <a:rPr lang="en-US" baseline="0"/>
              <a:t> or Less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795567356197246E-2"/>
          <c:y val="0.19432895888013998"/>
          <c:w val="0.86542629046369202"/>
          <c:h val="0.75474518810148727"/>
        </c:manualLayout>
      </c:layout>
      <c:pie3DChart>
        <c:varyColors val="1"/>
        <c:ser>
          <c:idx val="0"/>
          <c:order val="0"/>
          <c:tx>
            <c:strRef>
              <c:f>'Fee Breakdown'!$A$61</c:f>
              <c:strCache>
                <c:ptCount val="1"/>
                <c:pt idx="0">
                  <c:v>SRC Part Time Fee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CF-45FA-8597-F975B80CA22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'Fee Breakdown'!$B$61:$C$61</c:f>
              <c:numCache>
                <c:formatCode>_("$"* #,##0.00_);_("$"* \(#,##0.00\);_("$"* "-"??_);_(@_)</c:formatCode>
                <c:ptCount val="1"/>
                <c:pt idx="0">
                  <c:v>34.24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CF-45FA-8597-F975B80CA22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CA"/>
              <a:t>SRC Full-Time Fees per Semester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8097222222222226"/>
          <c:w val="0.93888888888888888"/>
          <c:h val="0.52215113735783025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'Fee Breakdown'!$A$34:$A$38</c:f>
              <c:strCache>
                <c:ptCount val="5"/>
                <c:pt idx="0">
                  <c:v>SRC Full-Time Student Fee Breakdown</c:v>
                </c:pt>
                <c:pt idx="2">
                  <c:v>SRC Quad Yearbook: 9% or $6.48</c:v>
                </c:pt>
                <c:pt idx="3">
                  <c:v>SRC Activity Fee: 91% or $68.23</c:v>
                </c:pt>
                <c:pt idx="4">
                  <c:v>Total: $74.71</c:v>
                </c:pt>
              </c:strCache>
            </c:strRef>
          </c:cat>
          <c:val>
            <c:numRef>
              <c:f>'Fee Breakdown'!$B$34:$B$38</c:f>
            </c:numRef>
          </c:val>
          <c:extLst>
            <c:ext xmlns:c16="http://schemas.microsoft.com/office/drawing/2014/chart" uri="{C3380CC4-5D6E-409C-BE32-E72D297353CC}">
              <c16:uniqueId val="{00000000-BA30-46BA-9CEF-A06DEE8961F2}"/>
            </c:ext>
          </c:extLst>
        </c:ser>
        <c:ser>
          <c:idx val="1"/>
          <c:order val="1"/>
          <c:explosion val="3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BA30-46BA-9CEF-A06DEE8961F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BA30-46BA-9CEF-A06DEE8961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BA30-46BA-9CEF-A06DEE8961F2}"/>
              </c:ext>
            </c:extLst>
          </c:dPt>
          <c:dPt>
            <c:idx val="3"/>
            <c:bubble3D val="0"/>
            <c:spPr>
              <a:solidFill>
                <a:srgbClr val="CC66FF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BA30-46BA-9CEF-A06DEE8961F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BA30-46BA-9CEF-A06DEE8961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'Fee Breakdown'!$A$34:$A$38</c:f>
              <c:strCache>
                <c:ptCount val="5"/>
                <c:pt idx="0">
                  <c:v>SRC Full-Time Student Fee Breakdown</c:v>
                </c:pt>
                <c:pt idx="2">
                  <c:v>SRC Quad Yearbook: 9% or $6.48</c:v>
                </c:pt>
                <c:pt idx="3">
                  <c:v>SRC Activity Fee: 91% or $68.23</c:v>
                </c:pt>
                <c:pt idx="4">
                  <c:v>Total: $74.71</c:v>
                </c:pt>
              </c:strCache>
            </c:strRef>
          </c:cat>
          <c:val>
            <c:numRef>
              <c:f>'Fee Breakdown'!$C$34:$C$38</c:f>
              <c:numCache>
                <c:formatCode>General</c:formatCode>
                <c:ptCount val="5"/>
                <c:pt idx="2" formatCode="_(&quot;$&quot;* #,##0.00_);_(&quot;$&quot;* \(#,##0.00\);_(&quot;$&quot;* &quot;-&quot;??_);_(@_)">
                  <c:v>6.48</c:v>
                </c:pt>
                <c:pt idx="3" formatCode="_(&quot;$&quot;* #,##0.00_);_(&quot;$&quot;* \(#,##0.00\);_(&quot;$&quot;* &quot;-&quot;??_);_(@_)">
                  <c:v>68.23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30-46BA-9CEF-A06DEE8961F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CA"/>
              <a:t>Student Fee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1045967227069592"/>
          <c:w val="0.81388888888888888"/>
          <c:h val="0.37579141149023038"/>
        </c:manualLayout>
      </c:layout>
      <c:pie3DChart>
        <c:varyColors val="1"/>
        <c:ser>
          <c:idx val="0"/>
          <c:order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'Fee Breakdown'!$A$52:$A$58</c:f>
              <c:strCache>
                <c:ptCount val="7"/>
                <c:pt idx="0">
                  <c:v>SRC Fee</c:v>
                </c:pt>
                <c:pt idx="1">
                  <c:v>Campus Newspaper</c:v>
                </c:pt>
                <c:pt idx="2">
                  <c:v>Library Contribution</c:v>
                </c:pt>
                <c:pt idx="3">
                  <c:v>Refugee Sponsorship</c:v>
                </c:pt>
                <c:pt idx="4">
                  <c:v>Environmental Levy</c:v>
                </c:pt>
                <c:pt idx="5">
                  <c:v>Quebec Student Union (QSU)</c:v>
                </c:pt>
                <c:pt idx="6">
                  <c:v>Infrastructure Contribution Fee</c:v>
                </c:pt>
              </c:strCache>
            </c:strRef>
          </c:cat>
          <c:val>
            <c:numRef>
              <c:f>'Fee Breakdown'!$B$52:$B$58</c:f>
            </c:numRef>
          </c:val>
          <c:extLst>
            <c:ext xmlns:c16="http://schemas.microsoft.com/office/drawing/2014/chart" uri="{C3380CC4-5D6E-409C-BE32-E72D297353CC}">
              <c16:uniqueId val="{00000000-7154-4BF3-B62E-BCEBE286A9A2}"/>
            </c:ext>
          </c:extLst>
        </c:ser>
        <c:ser>
          <c:idx val="1"/>
          <c:order val="1"/>
          <c:explosion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7154-4BF3-B62E-BCEBE286A9A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7154-4BF3-B62E-BCEBE286A9A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7154-4BF3-B62E-BCEBE286A9A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7154-4BF3-B62E-BCEBE286A9A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7154-4BF3-B62E-BCEBE286A9A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7154-4BF3-B62E-BCEBE286A9A2}"/>
              </c:ext>
            </c:extLst>
          </c:dPt>
          <c:dPt>
            <c:idx val="6"/>
            <c:bubble3D val="0"/>
            <c:explosion val="7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7154-4BF3-B62E-BCEBE286A9A2}"/>
              </c:ext>
            </c:extLst>
          </c:dPt>
          <c:dLbls>
            <c:dLbl>
              <c:idx val="1"/>
              <c:layout>
                <c:manualLayout>
                  <c:x val="1.9586262903860677E-2"/>
                  <c:y val="3.84353862866839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54-4BF3-B62E-BCEBE286A9A2}"/>
                </c:ext>
              </c:extLst>
            </c:dLbl>
            <c:dLbl>
              <c:idx val="3"/>
              <c:layout>
                <c:manualLayout>
                  <c:x val="-1.3760353010902115E-2"/>
                  <c:y val="-1.11548556430446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54-4BF3-B62E-BCEBE286A9A2}"/>
                </c:ext>
              </c:extLst>
            </c:dLbl>
            <c:dLbl>
              <c:idx val="4"/>
              <c:layout>
                <c:manualLayout>
                  <c:x val="-5.1878856698889871E-2"/>
                  <c:y val="-6.04490489825135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54-4BF3-B62E-BCEBE286A9A2}"/>
                </c:ext>
              </c:extLst>
            </c:dLbl>
            <c:dLbl>
              <c:idx val="5"/>
              <c:layout>
                <c:manualLayout>
                  <c:x val="5.1135033642616306E-3"/>
                  <c:y val="-3.73851706036745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54-4BF3-B62E-BCEBE286A9A2}"/>
                </c:ext>
              </c:extLst>
            </c:dLbl>
            <c:dLbl>
              <c:idx val="6"/>
              <c:layout>
                <c:manualLayout>
                  <c:x val="3.9888787620712497E-2"/>
                  <c:y val="-7.72478014111872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54-4BF3-B62E-BCEBE286A9A2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'Fee Breakdown'!$A$52:$A$58</c:f>
              <c:strCache>
                <c:ptCount val="7"/>
                <c:pt idx="0">
                  <c:v>SRC Fee</c:v>
                </c:pt>
                <c:pt idx="1">
                  <c:v>Campus Newspaper</c:v>
                </c:pt>
                <c:pt idx="2">
                  <c:v>Library Contribution</c:v>
                </c:pt>
                <c:pt idx="3">
                  <c:v>Refugee Sponsorship</c:v>
                </c:pt>
                <c:pt idx="4">
                  <c:v>Environmental Levy</c:v>
                </c:pt>
                <c:pt idx="5">
                  <c:v>Quebec Student Union (QSU)</c:v>
                </c:pt>
                <c:pt idx="6">
                  <c:v>Infrastructure Contribution Fee</c:v>
                </c:pt>
              </c:strCache>
            </c:strRef>
          </c:cat>
          <c:val>
            <c:numRef>
              <c:f>'Fee Breakdown'!$C$52:$C$58</c:f>
              <c:numCache>
                <c:formatCode>_("$"* #,##0.00_);_("$"* \(#,##0.00\);_("$"* "-"??_);_(@_)</c:formatCode>
                <c:ptCount val="7"/>
                <c:pt idx="0">
                  <c:v>74.709999999999994</c:v>
                </c:pt>
                <c:pt idx="1">
                  <c:v>7.7</c:v>
                </c:pt>
                <c:pt idx="2">
                  <c:v>15.35</c:v>
                </c:pt>
                <c:pt idx="3">
                  <c:v>5</c:v>
                </c:pt>
                <c:pt idx="4">
                  <c:v>2.6</c:v>
                </c:pt>
                <c:pt idx="5">
                  <c:v>5.13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154-4BF3-B62E-BCEBE286A9A2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ysClr val="windowText" lastClr="000000">
          <a:lumMod val="25000"/>
          <a:lumOff val="75000"/>
          <a:alpha val="92000"/>
        </a:sysClr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</xdr:row>
      <xdr:rowOff>22860</xdr:rowOff>
    </xdr:from>
    <xdr:to>
      <xdr:col>7</xdr:col>
      <xdr:colOff>541020</xdr:colOff>
      <xdr:row>16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C9875E-FA05-4910-84AC-59AAFDE0B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250191</xdr:colOff>
      <xdr:row>34</xdr:row>
      <xdr:rowOff>3387</xdr:rowOff>
    </xdr:from>
    <xdr:to>
      <xdr:col>7</xdr:col>
      <xdr:colOff>554991</xdr:colOff>
      <xdr:row>49</xdr:row>
      <xdr:rowOff>3387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F3F243-5B72-4C0E-A6CD-DFEB06CB6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243840</xdr:colOff>
      <xdr:row>17</xdr:row>
      <xdr:rowOff>91440</xdr:rowOff>
    </xdr:from>
    <xdr:to>
      <xdr:col>7</xdr:col>
      <xdr:colOff>548640</xdr:colOff>
      <xdr:row>32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EFDC4-744E-4E76-9431-5A64FF1E6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8890</xdr:colOff>
      <xdr:row>0</xdr:row>
      <xdr:rowOff>171450</xdr:rowOff>
    </xdr:from>
    <xdr:to>
      <xdr:col>24</xdr:col>
      <xdr:colOff>313690</xdr:colOff>
      <xdr:row>27</xdr:row>
      <xdr:rowOff>72390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048C17-F4DD-4AD9-BD03-B15933182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857E2-AF39-45ED-A01A-B227214142A8}">
  <dimension ref="A1:E61"/>
  <sheetViews>
    <sheetView workbookViewId="0">
      <selection activeCell="E12" sqref="E12"/>
    </sheetView>
  </sheetViews>
  <sheetFormatPr defaultRowHeight="15" x14ac:dyDescent="0.25"/>
  <cols>
    <col min="1" max="1" width="50.7109375" customWidth="1"/>
    <col min="2" max="2" width="50.7109375" hidden="1" customWidth="1"/>
    <col min="3" max="7" width="50.7109375" customWidth="1"/>
    <col min="8" max="8" width="40.7109375" customWidth="1"/>
    <col min="9" max="13" width="26.7109375" customWidth="1"/>
  </cols>
  <sheetData>
    <row r="1" spans="1:5" ht="18.75" x14ac:dyDescent="0.3">
      <c r="A1" s="53" t="s">
        <v>0</v>
      </c>
      <c r="B1" s="53"/>
      <c r="C1" s="53"/>
      <c r="D1" s="53"/>
      <c r="E1" s="53"/>
    </row>
    <row r="2" spans="1:5" ht="15.75" thickBot="1" x14ac:dyDescent="0.3"/>
    <row r="3" spans="1:5" ht="15" customHeight="1" x14ac:dyDescent="0.25">
      <c r="C3" s="51" t="s">
        <v>1</v>
      </c>
      <c r="D3" s="51" t="s">
        <v>2</v>
      </c>
    </row>
    <row r="4" spans="1:5" ht="15.75" thickBot="1" x14ac:dyDescent="0.3">
      <c r="C4" s="52"/>
      <c r="D4" s="52"/>
    </row>
    <row r="5" spans="1:5" ht="15.75" x14ac:dyDescent="0.25">
      <c r="A5" s="3" t="s">
        <v>3</v>
      </c>
      <c r="C5" s="4">
        <v>129.04</v>
      </c>
      <c r="D5" s="24">
        <v>129.04</v>
      </c>
    </row>
    <row r="6" spans="1:5" ht="15.75" x14ac:dyDescent="0.25">
      <c r="A6" s="3" t="s">
        <v>4</v>
      </c>
      <c r="D6" s="5">
        <v>8.8700000000000001E-2</v>
      </c>
    </row>
    <row r="7" spans="1:5" ht="15.75" x14ac:dyDescent="0.25">
      <c r="A7" s="3" t="s">
        <v>5</v>
      </c>
      <c r="D7">
        <v>11.45</v>
      </c>
    </row>
    <row r="8" spans="1:5" ht="15.75" x14ac:dyDescent="0.25">
      <c r="A8" s="6" t="s">
        <v>6</v>
      </c>
      <c r="D8" s="4">
        <v>140.49</v>
      </c>
    </row>
    <row r="11" spans="1:5" x14ac:dyDescent="0.25">
      <c r="A11" s="7" t="s">
        <v>7</v>
      </c>
      <c r="C11">
        <v>2450</v>
      </c>
      <c r="D11">
        <v>2663</v>
      </c>
    </row>
    <row r="12" spans="1:5" x14ac:dyDescent="0.25">
      <c r="A12" s="7" t="s">
        <v>8</v>
      </c>
      <c r="C12">
        <v>2831</v>
      </c>
      <c r="D12">
        <v>2859</v>
      </c>
    </row>
    <row r="14" spans="1:5" x14ac:dyDescent="0.25">
      <c r="A14" s="7" t="s">
        <v>9</v>
      </c>
      <c r="C14" s="4">
        <v>327660.44</v>
      </c>
      <c r="D14" s="4">
        <v>376815.06</v>
      </c>
    </row>
    <row r="17" spans="1:4" x14ac:dyDescent="0.25">
      <c r="A17" s="2" t="s">
        <v>10</v>
      </c>
    </row>
    <row r="18" spans="1:4" x14ac:dyDescent="0.25">
      <c r="A18" s="7" t="s">
        <v>11</v>
      </c>
      <c r="C18" s="4">
        <v>6.48</v>
      </c>
      <c r="D18" s="4">
        <v>6.48</v>
      </c>
    </row>
    <row r="19" spans="1:4" ht="15.75" thickBot="1" x14ac:dyDescent="0.3">
      <c r="A19" s="7" t="s">
        <v>12</v>
      </c>
      <c r="C19" s="9">
        <v>62.03</v>
      </c>
      <c r="D19" s="8">
        <v>68.23</v>
      </c>
    </row>
    <row r="20" spans="1:4" x14ac:dyDescent="0.25">
      <c r="A20" s="27" t="s">
        <v>13</v>
      </c>
      <c r="B20" s="25"/>
      <c r="C20" s="28">
        <f>SUM(C18:C19)</f>
        <v>68.510000000000005</v>
      </c>
      <c r="D20" s="26">
        <f>SUM(D18:D19)</f>
        <v>74.710000000000008</v>
      </c>
    </row>
    <row r="23" spans="1:4" x14ac:dyDescent="0.25">
      <c r="A23" s="2" t="s">
        <v>14</v>
      </c>
    </row>
    <row r="24" spans="1:4" x14ac:dyDescent="0.25">
      <c r="A24" s="7" t="s">
        <v>15</v>
      </c>
      <c r="C24" s="4">
        <v>7.7</v>
      </c>
      <c r="D24" s="4">
        <v>7.7</v>
      </c>
    </row>
    <row r="25" spans="1:4" x14ac:dyDescent="0.25">
      <c r="A25" s="7" t="s">
        <v>16</v>
      </c>
      <c r="C25" s="4">
        <v>40.35</v>
      </c>
      <c r="D25" s="4">
        <v>15.35</v>
      </c>
    </row>
    <row r="26" spans="1:4" x14ac:dyDescent="0.25">
      <c r="A26" s="7" t="s">
        <v>17</v>
      </c>
      <c r="C26" s="4">
        <v>5</v>
      </c>
      <c r="D26" s="4">
        <v>5</v>
      </c>
    </row>
    <row r="27" spans="1:4" x14ac:dyDescent="0.25">
      <c r="A27" s="7" t="s">
        <v>18</v>
      </c>
      <c r="C27" s="4">
        <v>2.6</v>
      </c>
      <c r="D27" s="4">
        <v>2.6</v>
      </c>
    </row>
    <row r="28" spans="1:4" x14ac:dyDescent="0.25">
      <c r="A28" s="7" t="s">
        <v>19</v>
      </c>
      <c r="C28" s="4">
        <v>4.88</v>
      </c>
      <c r="D28" s="4">
        <v>5.13</v>
      </c>
    </row>
    <row r="29" spans="1:4" x14ac:dyDescent="0.25">
      <c r="A29" s="7" t="s">
        <v>20</v>
      </c>
      <c r="D29" s="4">
        <v>30</v>
      </c>
    </row>
    <row r="30" spans="1:4" ht="15.75" thickBot="1" x14ac:dyDescent="0.3">
      <c r="A30" s="7"/>
    </row>
    <row r="31" spans="1:4" x14ac:dyDescent="0.25">
      <c r="A31" s="27" t="s">
        <v>21</v>
      </c>
      <c r="B31" s="25"/>
      <c r="C31" s="26">
        <f>SUM(C18+C19)+SUM(C24:C28)</f>
        <v>129.04000000000002</v>
      </c>
      <c r="D31" s="26">
        <f>SUM(D18+D19)+SUM(D24:D29)</f>
        <v>140.49</v>
      </c>
    </row>
    <row r="34" spans="1:3" x14ac:dyDescent="0.25">
      <c r="A34" s="7" t="s">
        <v>22</v>
      </c>
    </row>
    <row r="36" spans="1:3" x14ac:dyDescent="0.25">
      <c r="A36" s="7" t="s">
        <v>23</v>
      </c>
      <c r="C36" s="4">
        <v>6.48</v>
      </c>
    </row>
    <row r="37" spans="1:3" x14ac:dyDescent="0.25">
      <c r="A37" s="7" t="s">
        <v>24</v>
      </c>
      <c r="C37" s="4">
        <v>68.23</v>
      </c>
    </row>
    <row r="38" spans="1:3" x14ac:dyDescent="0.25">
      <c r="A38" s="7" t="s">
        <v>25</v>
      </c>
    </row>
    <row r="44" spans="1:3" x14ac:dyDescent="0.25">
      <c r="A44" s="34" t="s">
        <v>26</v>
      </c>
      <c r="B44" s="36"/>
      <c r="C44" s="33">
        <v>74.709999999999994</v>
      </c>
    </row>
    <row r="45" spans="1:3" x14ac:dyDescent="0.25">
      <c r="A45" s="7" t="s">
        <v>27</v>
      </c>
      <c r="C45" s="4">
        <v>112</v>
      </c>
    </row>
    <row r="46" spans="1:3" x14ac:dyDescent="0.25">
      <c r="A46" s="7" t="s">
        <v>28</v>
      </c>
      <c r="C46" s="4">
        <v>92.88</v>
      </c>
    </row>
    <row r="47" spans="1:3" x14ac:dyDescent="0.25">
      <c r="A47" s="7" t="s">
        <v>29</v>
      </c>
      <c r="C47" s="4">
        <v>96.98</v>
      </c>
    </row>
    <row r="52" spans="1:3" x14ac:dyDescent="0.25">
      <c r="A52" s="7" t="s">
        <v>26</v>
      </c>
      <c r="C52" s="4">
        <v>74.709999999999994</v>
      </c>
    </row>
    <row r="53" spans="1:3" x14ac:dyDescent="0.25">
      <c r="A53" s="7" t="s">
        <v>15</v>
      </c>
      <c r="C53" s="4">
        <v>7.7</v>
      </c>
    </row>
    <row r="54" spans="1:3" x14ac:dyDescent="0.25">
      <c r="A54" s="7" t="s">
        <v>16</v>
      </c>
      <c r="C54" s="4">
        <v>15.35</v>
      </c>
    </row>
    <row r="55" spans="1:3" x14ac:dyDescent="0.25">
      <c r="A55" s="7" t="s">
        <v>17</v>
      </c>
      <c r="C55" s="4">
        <v>5</v>
      </c>
    </row>
    <row r="56" spans="1:3" x14ac:dyDescent="0.25">
      <c r="A56" s="7" t="s">
        <v>18</v>
      </c>
      <c r="C56" s="4">
        <v>2.6</v>
      </c>
    </row>
    <row r="57" spans="1:3" x14ac:dyDescent="0.25">
      <c r="A57" s="7" t="s">
        <v>19</v>
      </c>
      <c r="C57" s="4">
        <v>5.13</v>
      </c>
    </row>
    <row r="58" spans="1:3" x14ac:dyDescent="0.25">
      <c r="A58" s="7" t="s">
        <v>20</v>
      </c>
      <c r="C58" s="4">
        <v>30</v>
      </c>
    </row>
    <row r="61" spans="1:3" x14ac:dyDescent="0.25">
      <c r="A61" s="7" t="s">
        <v>30</v>
      </c>
      <c r="C61" s="4">
        <v>34.24</v>
      </c>
    </row>
  </sheetData>
  <mergeCells count="3">
    <mergeCell ref="C3:C4"/>
    <mergeCell ref="D3:D4"/>
    <mergeCell ref="A1:E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38CE-C11F-465C-812A-1CC68FF2ACD7}">
  <dimension ref="A1:D45"/>
  <sheetViews>
    <sheetView topLeftCell="A9" workbookViewId="0">
      <selection activeCell="D8" sqref="D8"/>
    </sheetView>
  </sheetViews>
  <sheetFormatPr defaultRowHeight="15" x14ac:dyDescent="0.25"/>
  <cols>
    <col min="1" max="8" width="50.7109375" customWidth="1"/>
  </cols>
  <sheetData>
    <row r="1" spans="1:4" ht="18.75" x14ac:dyDescent="0.3">
      <c r="A1" s="53" t="s">
        <v>90</v>
      </c>
      <c r="B1" s="53"/>
      <c r="C1" s="53"/>
      <c r="D1" s="53"/>
    </row>
    <row r="2" spans="1:4" ht="15.75" thickBot="1" x14ac:dyDescent="0.3"/>
    <row r="3" spans="1:4" ht="15.75" customHeight="1" thickBot="1" x14ac:dyDescent="0.3">
      <c r="B3" s="51" t="s">
        <v>58</v>
      </c>
      <c r="C3" s="51" t="s">
        <v>59</v>
      </c>
    </row>
    <row r="4" spans="1:4" ht="19.5" thickBot="1" x14ac:dyDescent="0.35">
      <c r="A4" s="29" t="s">
        <v>33</v>
      </c>
      <c r="B4" s="52"/>
      <c r="C4" s="52"/>
    </row>
    <row r="5" spans="1:4" x14ac:dyDescent="0.25">
      <c r="A5" s="7" t="s">
        <v>91</v>
      </c>
      <c r="B5" s="4">
        <v>257964</v>
      </c>
      <c r="C5" s="4">
        <v>350000</v>
      </c>
    </row>
    <row r="6" spans="1:4" x14ac:dyDescent="0.25">
      <c r="A6" s="7" t="s">
        <v>92</v>
      </c>
      <c r="B6" s="4"/>
      <c r="C6" s="4">
        <v>4000</v>
      </c>
    </row>
    <row r="7" spans="1:4" ht="15.75" thickBot="1" x14ac:dyDescent="0.3">
      <c r="A7" s="7" t="s">
        <v>93</v>
      </c>
      <c r="B7" s="4">
        <v>0</v>
      </c>
      <c r="C7" s="4">
        <v>0</v>
      </c>
    </row>
    <row r="8" spans="1:4" ht="15.75" x14ac:dyDescent="0.25">
      <c r="A8" s="11" t="s">
        <v>37</v>
      </c>
      <c r="B8" s="31">
        <f>SUM(B5:B7)</f>
        <v>257964</v>
      </c>
      <c r="C8" s="31">
        <f>SUM(C5:C7)</f>
        <v>354000</v>
      </c>
    </row>
    <row r="9" spans="1:4" x14ac:dyDescent="0.25">
      <c r="B9" s="4"/>
      <c r="C9" s="4"/>
    </row>
    <row r="10" spans="1:4" ht="15.75" thickBot="1" x14ac:dyDescent="0.3">
      <c r="B10" s="4"/>
      <c r="C10" s="4"/>
    </row>
    <row r="11" spans="1:4" ht="19.5" thickBot="1" x14ac:dyDescent="0.35">
      <c r="A11" s="29" t="s">
        <v>38</v>
      </c>
      <c r="B11" s="29" t="s">
        <v>58</v>
      </c>
      <c r="C11" s="29" t="s">
        <v>59</v>
      </c>
    </row>
    <row r="12" spans="1:4" x14ac:dyDescent="0.25">
      <c r="A12" s="7" t="s">
        <v>94</v>
      </c>
      <c r="B12" s="4">
        <v>123944</v>
      </c>
      <c r="C12" s="4">
        <v>160000</v>
      </c>
    </row>
    <row r="13" spans="1:4" x14ac:dyDescent="0.25">
      <c r="A13" s="7" t="s">
        <v>95</v>
      </c>
      <c r="B13" s="4">
        <v>99203</v>
      </c>
      <c r="C13" s="4">
        <v>110000</v>
      </c>
    </row>
    <row r="14" spans="1:4" x14ac:dyDescent="0.25">
      <c r="A14" s="7" t="s">
        <v>96</v>
      </c>
      <c r="B14" s="4">
        <v>7048</v>
      </c>
      <c r="C14" s="4">
        <v>11000</v>
      </c>
    </row>
    <row r="15" spans="1:4" x14ac:dyDescent="0.25">
      <c r="A15" s="7" t="s">
        <v>97</v>
      </c>
      <c r="B15" s="4">
        <v>5463</v>
      </c>
      <c r="C15" s="4">
        <v>8000</v>
      </c>
    </row>
    <row r="16" spans="1:4" x14ac:dyDescent="0.25">
      <c r="A16" s="7" t="s">
        <v>98</v>
      </c>
      <c r="B16" s="4">
        <v>7313</v>
      </c>
      <c r="C16" s="4">
        <v>7313</v>
      </c>
    </row>
    <row r="17" spans="1:3" x14ac:dyDescent="0.25">
      <c r="A17" s="7" t="s">
        <v>99</v>
      </c>
      <c r="B17" s="4">
        <v>7252</v>
      </c>
      <c r="C17" s="4">
        <v>8000</v>
      </c>
    </row>
    <row r="18" spans="1:3" x14ac:dyDescent="0.25">
      <c r="A18" s="7" t="s">
        <v>70</v>
      </c>
      <c r="B18" s="4">
        <v>500</v>
      </c>
      <c r="C18" s="4">
        <v>2000</v>
      </c>
    </row>
    <row r="19" spans="1:3" x14ac:dyDescent="0.25">
      <c r="A19" s="7" t="s">
        <v>86</v>
      </c>
      <c r="B19" s="4">
        <v>5000</v>
      </c>
      <c r="C19" s="4">
        <v>5000</v>
      </c>
    </row>
    <row r="20" spans="1:3" x14ac:dyDescent="0.25">
      <c r="A20" s="7" t="s">
        <v>100</v>
      </c>
      <c r="B20" s="4">
        <v>5500</v>
      </c>
      <c r="C20" s="4">
        <v>0</v>
      </c>
    </row>
    <row r="21" spans="1:3" ht="15.75" thickBot="1" x14ac:dyDescent="0.3">
      <c r="A21" s="7" t="s">
        <v>101</v>
      </c>
      <c r="B21" s="4">
        <v>4000</v>
      </c>
      <c r="C21" s="4">
        <v>4400</v>
      </c>
    </row>
    <row r="22" spans="1:3" ht="15.75" x14ac:dyDescent="0.25">
      <c r="A22" s="11" t="s">
        <v>40</v>
      </c>
      <c r="B22" s="30">
        <f>SUM(B12:B21)</f>
        <v>265223</v>
      </c>
      <c r="C22" s="30">
        <f>SUM(C12:C21)</f>
        <v>315713</v>
      </c>
    </row>
    <row r="23" spans="1:3" x14ac:dyDescent="0.25">
      <c r="B23" s="4"/>
      <c r="C23" s="4"/>
    </row>
    <row r="24" spans="1:3" ht="16.5" thickBot="1" x14ac:dyDescent="0.3">
      <c r="A24" s="11" t="s">
        <v>102</v>
      </c>
      <c r="B24" s="38">
        <f>B8-B22</f>
        <v>-7259</v>
      </c>
      <c r="C24" s="38">
        <f>C8-C22</f>
        <v>38287</v>
      </c>
    </row>
    <row r="25" spans="1:3" ht="15.75" thickTop="1" x14ac:dyDescent="0.25">
      <c r="B25" s="4"/>
      <c r="C25" s="4"/>
    </row>
    <row r="26" spans="1:3" x14ac:dyDescent="0.25">
      <c r="B26" s="4"/>
      <c r="C26" s="4"/>
    </row>
    <row r="27" spans="1:3" x14ac:dyDescent="0.25">
      <c r="B27" s="4"/>
      <c r="C27" s="4"/>
    </row>
    <row r="28" spans="1:3" x14ac:dyDescent="0.25">
      <c r="B28" s="4"/>
      <c r="C28" s="4"/>
    </row>
    <row r="29" spans="1:3" x14ac:dyDescent="0.25">
      <c r="B29" s="4"/>
      <c r="C29" s="4"/>
    </row>
    <row r="30" spans="1:3" x14ac:dyDescent="0.25">
      <c r="B30" s="4"/>
      <c r="C30" s="4"/>
    </row>
    <row r="31" spans="1:3" x14ac:dyDescent="0.25">
      <c r="B31" s="4"/>
      <c r="C31" s="4"/>
    </row>
    <row r="32" spans="1:3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</sheetData>
  <mergeCells count="3">
    <mergeCell ref="A1:D1"/>
    <mergeCell ref="B3:B4"/>
    <mergeCell ref="C3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33EF-E3DC-4607-9821-BACB9519DDCA}">
  <dimension ref="A1"/>
  <sheetViews>
    <sheetView workbookViewId="0">
      <selection activeCell="B29" sqref="B29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5F30-B1AD-45C9-BB70-4879A23C3644}">
  <dimension ref="A1:H24"/>
  <sheetViews>
    <sheetView topLeftCell="A5" zoomScaleNormal="100" workbookViewId="0">
      <selection activeCell="C19" sqref="C19"/>
    </sheetView>
  </sheetViews>
  <sheetFormatPr defaultRowHeight="15.75" customHeight="1" x14ac:dyDescent="0.35"/>
  <cols>
    <col min="1" max="4" width="50.7109375" style="13" customWidth="1"/>
    <col min="5" max="7" width="50.7109375" customWidth="1"/>
    <col min="8" max="8" width="25.7109375" customWidth="1"/>
  </cols>
  <sheetData>
    <row r="1" spans="1:8" ht="15.75" customHeight="1" x14ac:dyDescent="0.35">
      <c r="A1" s="53" t="s">
        <v>103</v>
      </c>
      <c r="B1" s="53"/>
      <c r="C1" s="53"/>
      <c r="D1" s="53"/>
      <c r="E1" s="13"/>
      <c r="F1" s="13"/>
      <c r="G1" s="13"/>
      <c r="H1" s="13"/>
    </row>
    <row r="2" spans="1:8" ht="15.75" customHeight="1" thickBot="1" x14ac:dyDescent="0.4"/>
    <row r="3" spans="1:8" ht="15.75" customHeight="1" thickBot="1" x14ac:dyDescent="0.4">
      <c r="B3" s="51" t="s">
        <v>104</v>
      </c>
      <c r="C3" s="51" t="s">
        <v>105</v>
      </c>
    </row>
    <row r="4" spans="1:8" ht="15.75" customHeight="1" thickBot="1" x14ac:dyDescent="0.4">
      <c r="A4" s="29" t="s">
        <v>33</v>
      </c>
      <c r="B4" s="52"/>
      <c r="C4" s="52"/>
      <c r="D4" s="40"/>
    </row>
    <row r="5" spans="1:8" ht="15" customHeight="1" x14ac:dyDescent="0.35">
      <c r="A5" s="42" t="s">
        <v>106</v>
      </c>
      <c r="B5" s="41">
        <v>74948</v>
      </c>
      <c r="C5" s="41">
        <f>Winterfest!C9</f>
        <v>88000</v>
      </c>
      <c r="D5" s="14"/>
    </row>
    <row r="6" spans="1:8" ht="15" customHeight="1" x14ac:dyDescent="0.35">
      <c r="A6" s="7" t="s">
        <v>107</v>
      </c>
      <c r="B6" s="41">
        <f>'Winter O-Week'!B5</f>
        <v>2325</v>
      </c>
      <c r="C6" s="41">
        <f>'Winter O-Week'!C5</f>
        <v>2500</v>
      </c>
      <c r="D6" s="14"/>
    </row>
    <row r="7" spans="1:8" ht="15" customHeight="1" x14ac:dyDescent="0.35">
      <c r="A7" s="7" t="s">
        <v>108</v>
      </c>
      <c r="B7" s="41">
        <v>84589</v>
      </c>
      <c r="C7" s="41">
        <f>'Orientation Week'!C14</f>
        <v>94374</v>
      </c>
      <c r="D7" s="14"/>
    </row>
    <row r="8" spans="1:8" ht="15" customHeight="1" x14ac:dyDescent="0.35">
      <c r="A8" s="7" t="s">
        <v>109</v>
      </c>
      <c r="B8" s="41">
        <v>800</v>
      </c>
      <c r="C8" s="41">
        <v>800</v>
      </c>
      <c r="D8" s="14"/>
    </row>
    <row r="9" spans="1:8" ht="15" customHeight="1" x14ac:dyDescent="0.35">
      <c r="A9" s="7" t="s">
        <v>110</v>
      </c>
      <c r="B9" s="41">
        <v>22543</v>
      </c>
      <c r="C9" s="41">
        <f>'Grad Formal'!C7</f>
        <v>24600</v>
      </c>
      <c r="D9" s="14"/>
    </row>
    <row r="10" spans="1:8" ht="15" customHeight="1" thickBot="1" x14ac:dyDescent="0.4">
      <c r="A10" s="7" t="s">
        <v>111</v>
      </c>
      <c r="B10" s="41">
        <v>1174</v>
      </c>
      <c r="C10" s="41">
        <f>CountryFest!C8</f>
        <v>2500</v>
      </c>
      <c r="D10" s="14"/>
    </row>
    <row r="11" spans="1:8" ht="15" customHeight="1" x14ac:dyDescent="0.35">
      <c r="A11" s="11" t="s">
        <v>112</v>
      </c>
      <c r="B11" s="31">
        <f>SUM(B5:B10)</f>
        <v>186379</v>
      </c>
      <c r="C11" s="31">
        <f>SUM(C5:C10)</f>
        <v>212774</v>
      </c>
      <c r="D11" s="16"/>
    </row>
    <row r="12" spans="1:8" ht="15" customHeight="1" x14ac:dyDescent="0.35">
      <c r="A12"/>
      <c r="B12" s="44"/>
      <c r="C12" s="4"/>
      <c r="D12" s="16"/>
    </row>
    <row r="13" spans="1:8" ht="15" customHeight="1" thickBot="1" x14ac:dyDescent="0.4">
      <c r="A13"/>
      <c r="B13" s="4"/>
      <c r="C13" s="4"/>
    </row>
    <row r="14" spans="1:8" ht="19.5" customHeight="1" thickBot="1" x14ac:dyDescent="0.4">
      <c r="A14" s="29" t="s">
        <v>38</v>
      </c>
      <c r="B14" s="29" t="s">
        <v>104</v>
      </c>
      <c r="C14" s="29" t="s">
        <v>105</v>
      </c>
      <c r="D14" s="40" t="s">
        <v>2</v>
      </c>
    </row>
    <row r="15" spans="1:8" ht="15.75" customHeight="1" x14ac:dyDescent="0.35">
      <c r="A15" s="42" t="s">
        <v>106</v>
      </c>
      <c r="B15" s="45">
        <v>57175</v>
      </c>
      <c r="C15" s="45">
        <f>Winterfest!C34</f>
        <v>75406.880000000005</v>
      </c>
      <c r="D15" s="14"/>
    </row>
    <row r="16" spans="1:8" ht="15.75" customHeight="1" x14ac:dyDescent="0.35">
      <c r="A16" s="7" t="s">
        <v>107</v>
      </c>
      <c r="B16" s="45">
        <f>'Winter O-Week'!B13</f>
        <v>1550</v>
      </c>
      <c r="C16" s="45">
        <f>'Winter O-Week'!C13</f>
        <v>3300</v>
      </c>
      <c r="D16" s="14"/>
    </row>
    <row r="17" spans="1:4" ht="15.75" customHeight="1" x14ac:dyDescent="0.35">
      <c r="A17" s="7" t="s">
        <v>108</v>
      </c>
      <c r="B17" s="45">
        <v>90101</v>
      </c>
      <c r="C17" s="45">
        <f>'Orientation Week'!C61</f>
        <v>92974</v>
      </c>
      <c r="D17" s="14"/>
    </row>
    <row r="18" spans="1:4" ht="15.75" customHeight="1" x14ac:dyDescent="0.35">
      <c r="A18" s="7" t="s">
        <v>109</v>
      </c>
      <c r="B18" s="45">
        <v>2267</v>
      </c>
      <c r="C18" s="45">
        <v>3000</v>
      </c>
      <c r="D18" s="14"/>
    </row>
    <row r="19" spans="1:4" ht="15.75" customHeight="1" x14ac:dyDescent="0.35">
      <c r="A19" s="7" t="s">
        <v>110</v>
      </c>
      <c r="B19" s="45">
        <v>20968</v>
      </c>
      <c r="C19" s="45">
        <f>'Grad Formal'!C17</f>
        <v>24600</v>
      </c>
      <c r="D19" s="14"/>
    </row>
    <row r="20" spans="1:4" ht="15.75" customHeight="1" thickBot="1" x14ac:dyDescent="0.4">
      <c r="A20" s="7" t="s">
        <v>111</v>
      </c>
      <c r="B20" s="45">
        <v>3937</v>
      </c>
      <c r="C20" s="45">
        <f>CountryFest!C20</f>
        <v>8404</v>
      </c>
      <c r="D20" s="14"/>
    </row>
    <row r="21" spans="1:4" ht="15.75" customHeight="1" x14ac:dyDescent="0.35">
      <c r="A21" s="11" t="s">
        <v>40</v>
      </c>
      <c r="B21" s="31">
        <f>SUM(B15:B20)</f>
        <v>175998</v>
      </c>
      <c r="C21" s="31">
        <f>SUM(C15:C20)</f>
        <v>207684.88</v>
      </c>
      <c r="D21" s="14"/>
    </row>
    <row r="22" spans="1:4" ht="15.75" customHeight="1" x14ac:dyDescent="0.35">
      <c r="A22"/>
      <c r="B22" s="44"/>
      <c r="C22" s="8"/>
      <c r="D22" s="43"/>
    </row>
    <row r="23" spans="1:4" ht="15.75" customHeight="1" thickBot="1" x14ac:dyDescent="0.4">
      <c r="A23" s="11" t="s">
        <v>41</v>
      </c>
      <c r="B23" s="38">
        <f>B11-B21</f>
        <v>10381</v>
      </c>
      <c r="C23" s="38">
        <f>C11-C21</f>
        <v>5089.1199999999953</v>
      </c>
    </row>
    <row r="24" spans="1:4" ht="15.75" customHeight="1" thickTop="1" x14ac:dyDescent="0.35">
      <c r="A24"/>
      <c r="B24" s="44"/>
      <c r="C24" s="8"/>
      <c r="D24" s="43"/>
    </row>
  </sheetData>
  <mergeCells count="3">
    <mergeCell ref="A1:D1"/>
    <mergeCell ref="B3:B4"/>
    <mergeCell ref="C3:C4"/>
  </mergeCells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D165-1142-4BB0-AABF-ABDC3B2AF1D3}">
  <dimension ref="A1:E15"/>
  <sheetViews>
    <sheetView workbookViewId="0">
      <selection activeCell="B22" sqref="B22"/>
    </sheetView>
  </sheetViews>
  <sheetFormatPr defaultRowHeight="15" x14ac:dyDescent="0.25"/>
  <cols>
    <col min="1" max="7" width="32.7109375" customWidth="1"/>
  </cols>
  <sheetData>
    <row r="1" spans="1:5" ht="21.75" thickBot="1" x14ac:dyDescent="0.4">
      <c r="A1" s="54" t="s">
        <v>113</v>
      </c>
      <c r="B1" s="54"/>
      <c r="C1" s="54"/>
    </row>
    <row r="2" spans="1:5" ht="15.6" customHeight="1" thickTop="1" thickBot="1" x14ac:dyDescent="0.3">
      <c r="B2" s="20"/>
      <c r="C2" s="55" t="s">
        <v>1</v>
      </c>
      <c r="D2" s="57" t="s">
        <v>2</v>
      </c>
    </row>
    <row r="3" spans="1:5" ht="22.5" thickTop="1" thickBot="1" x14ac:dyDescent="0.4">
      <c r="A3" s="17" t="s">
        <v>33</v>
      </c>
      <c r="B3" s="21"/>
      <c r="C3" s="56"/>
      <c r="D3" s="58"/>
    </row>
    <row r="4" spans="1:5" ht="22.5" thickTop="1" thickBot="1" x14ac:dyDescent="0.4">
      <c r="A4" s="12" t="s">
        <v>114</v>
      </c>
      <c r="C4" s="8">
        <v>0</v>
      </c>
      <c r="D4" s="4">
        <v>0</v>
      </c>
    </row>
    <row r="5" spans="1:5" ht="21.75" thickTop="1" x14ac:dyDescent="0.35">
      <c r="A5" s="13"/>
      <c r="B5" s="15" t="s">
        <v>37</v>
      </c>
      <c r="C5" s="22">
        <v>0</v>
      </c>
      <c r="D5" s="22">
        <v>0</v>
      </c>
    </row>
    <row r="6" spans="1:5" ht="21" x14ac:dyDescent="0.35">
      <c r="A6" s="13"/>
    </row>
    <row r="7" spans="1:5" ht="21" x14ac:dyDescent="0.35">
      <c r="A7" s="13"/>
    </row>
    <row r="8" spans="1:5" ht="21.75" thickBot="1" x14ac:dyDescent="0.4">
      <c r="A8" s="13"/>
    </row>
    <row r="9" spans="1:5" ht="22.5" thickTop="1" thickBot="1" x14ac:dyDescent="0.4">
      <c r="A9" s="13"/>
      <c r="C9" s="59" t="s">
        <v>1</v>
      </c>
      <c r="D9" s="55" t="s">
        <v>2</v>
      </c>
    </row>
    <row r="10" spans="1:5" ht="22.5" thickTop="1" thickBot="1" x14ac:dyDescent="0.4">
      <c r="A10" s="18" t="s">
        <v>38</v>
      </c>
      <c r="B10" s="19"/>
      <c r="C10" s="60"/>
      <c r="D10" s="56"/>
    </row>
    <row r="11" spans="1:5" ht="21.75" thickTop="1" x14ac:dyDescent="0.35">
      <c r="A11" s="13" t="s">
        <v>115</v>
      </c>
      <c r="E11" t="s">
        <v>116</v>
      </c>
    </row>
    <row r="12" spans="1:5" ht="21" x14ac:dyDescent="0.35">
      <c r="A12" s="13" t="s">
        <v>117</v>
      </c>
    </row>
    <row r="13" spans="1:5" ht="21" x14ac:dyDescent="0.35">
      <c r="A13" s="13" t="s">
        <v>118</v>
      </c>
    </row>
    <row r="14" spans="1:5" ht="21" x14ac:dyDescent="0.35">
      <c r="A14" s="13" t="s">
        <v>119</v>
      </c>
    </row>
    <row r="15" spans="1:5" ht="21" x14ac:dyDescent="0.35">
      <c r="A15" s="13"/>
    </row>
  </sheetData>
  <mergeCells count="5">
    <mergeCell ref="A1:C1"/>
    <mergeCell ref="C2:C3"/>
    <mergeCell ref="D2:D3"/>
    <mergeCell ref="C9:C10"/>
    <mergeCell ref="D9:D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193F8-BD01-4FB2-B7A1-C328F01F4BD3}">
  <sheetPr>
    <pageSetUpPr fitToPage="1"/>
  </sheetPr>
  <dimension ref="A1:D64"/>
  <sheetViews>
    <sheetView workbookViewId="0">
      <selection activeCell="D3" sqref="D3"/>
    </sheetView>
  </sheetViews>
  <sheetFormatPr defaultRowHeight="15" x14ac:dyDescent="0.25"/>
  <cols>
    <col min="1" max="1" width="50.7109375" customWidth="1"/>
    <col min="2" max="2" width="50.7109375" hidden="1" customWidth="1"/>
    <col min="3" max="5" width="50.7109375" customWidth="1"/>
    <col min="6" max="10" width="35.7109375" customWidth="1"/>
  </cols>
  <sheetData>
    <row r="1" spans="1:4" ht="18.75" x14ac:dyDescent="0.3">
      <c r="A1" s="53" t="s">
        <v>120</v>
      </c>
      <c r="B1" s="53"/>
      <c r="C1" s="53"/>
      <c r="D1" s="53"/>
    </row>
    <row r="2" spans="1:4" ht="18.75" customHeight="1" thickBot="1" x14ac:dyDescent="0.3">
      <c r="B2" s="39" t="s">
        <v>121</v>
      </c>
      <c r="C2" s="39" t="s">
        <v>58</v>
      </c>
    </row>
    <row r="3" spans="1:4" ht="19.5" thickBot="1" x14ac:dyDescent="0.35">
      <c r="A3" s="46" t="s">
        <v>108</v>
      </c>
      <c r="B3" s="51" t="s">
        <v>58</v>
      </c>
      <c r="C3" s="51" t="s">
        <v>59</v>
      </c>
    </row>
    <row r="4" spans="1:4" ht="19.5" thickBot="1" x14ac:dyDescent="0.35">
      <c r="A4" s="29" t="s">
        <v>33</v>
      </c>
      <c r="B4" s="52"/>
      <c r="C4" s="52"/>
    </row>
    <row r="5" spans="1:4" x14ac:dyDescent="0.25">
      <c r="A5" s="7" t="s">
        <v>122</v>
      </c>
      <c r="B5" s="4">
        <v>68818</v>
      </c>
      <c r="C5" s="4">
        <v>68664</v>
      </c>
      <c r="D5" s="35"/>
    </row>
    <row r="6" spans="1:4" x14ac:dyDescent="0.25">
      <c r="A6" s="7" t="s">
        <v>123</v>
      </c>
      <c r="B6" s="4">
        <v>9186</v>
      </c>
      <c r="C6" s="4">
        <v>10500</v>
      </c>
    </row>
    <row r="7" spans="1:4" x14ac:dyDescent="0.25">
      <c r="A7" s="7" t="s">
        <v>124</v>
      </c>
      <c r="B7" s="4">
        <v>2325</v>
      </c>
      <c r="C7" s="4"/>
    </row>
    <row r="8" spans="1:4" x14ac:dyDescent="0.25">
      <c r="A8" s="7" t="s">
        <v>125</v>
      </c>
      <c r="B8" s="4">
        <v>0</v>
      </c>
      <c r="C8" s="4">
        <v>2500</v>
      </c>
    </row>
    <row r="9" spans="1:4" x14ac:dyDescent="0.25">
      <c r="A9" s="7" t="s">
        <v>126</v>
      </c>
      <c r="B9" s="4">
        <v>0</v>
      </c>
      <c r="C9" s="4">
        <v>0</v>
      </c>
    </row>
    <row r="10" spans="1:4" x14ac:dyDescent="0.25">
      <c r="A10" s="7" t="s">
        <v>127</v>
      </c>
      <c r="B10" s="4">
        <v>0</v>
      </c>
      <c r="C10" s="4">
        <v>4500</v>
      </c>
    </row>
    <row r="11" spans="1:4" x14ac:dyDescent="0.25">
      <c r="A11" s="7" t="s">
        <v>128</v>
      </c>
      <c r="B11" s="4">
        <v>0</v>
      </c>
      <c r="C11" s="4">
        <v>3210</v>
      </c>
    </row>
    <row r="12" spans="1:4" x14ac:dyDescent="0.25">
      <c r="A12" s="7" t="s">
        <v>55</v>
      </c>
      <c r="B12" s="4">
        <v>7800</v>
      </c>
      <c r="C12" s="4">
        <v>5000</v>
      </c>
    </row>
    <row r="13" spans="1:4" ht="15.75" thickBot="1" x14ac:dyDescent="0.3">
      <c r="A13" s="7" t="s">
        <v>129</v>
      </c>
      <c r="B13" s="4">
        <v>0</v>
      </c>
      <c r="C13" s="4">
        <v>0</v>
      </c>
    </row>
    <row r="14" spans="1:4" ht="15.75" x14ac:dyDescent="0.25">
      <c r="A14" s="11" t="s">
        <v>112</v>
      </c>
      <c r="B14" s="31">
        <f>SUM(B5:B13)</f>
        <v>88129</v>
      </c>
      <c r="C14" s="31">
        <f>SUM(C5:C13)</f>
        <v>94374</v>
      </c>
    </row>
    <row r="15" spans="1:4" x14ac:dyDescent="0.25">
      <c r="B15" s="4"/>
      <c r="C15" s="4"/>
    </row>
    <row r="16" spans="1:4" ht="15.75" thickBot="1" x14ac:dyDescent="0.3">
      <c r="B16" s="4"/>
      <c r="C16" s="4"/>
    </row>
    <row r="17" spans="1:4" ht="19.5" thickBot="1" x14ac:dyDescent="0.35">
      <c r="A17" s="29" t="s">
        <v>38</v>
      </c>
      <c r="B17" s="29" t="s">
        <v>58</v>
      </c>
      <c r="C17" s="29" t="s">
        <v>59</v>
      </c>
    </row>
    <row r="18" spans="1:4" ht="15.75" x14ac:dyDescent="0.25">
      <c r="A18" s="23" t="s">
        <v>130</v>
      </c>
      <c r="B18" s="4">
        <v>9293.7000000000007</v>
      </c>
      <c r="C18" s="4">
        <v>5000</v>
      </c>
      <c r="D18" s="35"/>
    </row>
    <row r="19" spans="1:4" ht="15.75" x14ac:dyDescent="0.25">
      <c r="A19" s="23" t="s">
        <v>131</v>
      </c>
      <c r="B19" s="4">
        <v>18500</v>
      </c>
      <c r="C19" s="4">
        <v>18100</v>
      </c>
    </row>
    <row r="20" spans="1:4" ht="15.75" x14ac:dyDescent="0.25">
      <c r="A20" s="23" t="s">
        <v>96</v>
      </c>
      <c r="B20" s="4">
        <v>3500</v>
      </c>
      <c r="C20" s="4">
        <v>4000</v>
      </c>
    </row>
    <row r="21" spans="1:4" ht="15.75" x14ac:dyDescent="0.25">
      <c r="A21" s="23" t="s">
        <v>132</v>
      </c>
      <c r="B21" s="4">
        <v>9000</v>
      </c>
      <c r="C21" s="4">
        <v>4685</v>
      </c>
    </row>
    <row r="22" spans="1:4" ht="15.75" x14ac:dyDescent="0.25">
      <c r="A22" s="23" t="s">
        <v>133</v>
      </c>
      <c r="B22" s="4">
        <v>2400</v>
      </c>
      <c r="C22" s="4">
        <v>2600</v>
      </c>
    </row>
    <row r="23" spans="1:4" ht="15.75" x14ac:dyDescent="0.25">
      <c r="A23" s="23" t="s">
        <v>134</v>
      </c>
      <c r="B23" s="4">
        <v>3000</v>
      </c>
      <c r="C23" s="4">
        <v>900</v>
      </c>
    </row>
    <row r="24" spans="1:4" ht="15.75" x14ac:dyDescent="0.25">
      <c r="A24" s="23" t="s">
        <v>135</v>
      </c>
      <c r="B24" s="4">
        <v>2200</v>
      </c>
      <c r="C24" s="4">
        <v>2200</v>
      </c>
    </row>
    <row r="25" spans="1:4" ht="15.75" x14ac:dyDescent="0.25">
      <c r="A25" s="23" t="s">
        <v>136</v>
      </c>
      <c r="B25" s="4">
        <v>1775</v>
      </c>
      <c r="C25" s="4">
        <v>1725</v>
      </c>
    </row>
    <row r="26" spans="1:4" ht="15.75" x14ac:dyDescent="0.25">
      <c r="A26" s="23" t="s">
        <v>137</v>
      </c>
      <c r="B26" s="4">
        <v>2572.9</v>
      </c>
      <c r="C26" s="4">
        <v>1725</v>
      </c>
    </row>
    <row r="27" spans="1:4" ht="15.75" x14ac:dyDescent="0.25">
      <c r="A27" s="23" t="s">
        <v>138</v>
      </c>
      <c r="B27" s="4">
        <v>0</v>
      </c>
      <c r="C27" s="4">
        <v>250</v>
      </c>
    </row>
    <row r="28" spans="1:4" ht="15.75" x14ac:dyDescent="0.25">
      <c r="A28" s="23" t="s">
        <v>139</v>
      </c>
      <c r="B28" s="4">
        <v>559.58000000000004</v>
      </c>
      <c r="C28" s="4">
        <v>0</v>
      </c>
    </row>
    <row r="29" spans="1:4" ht="15.75" x14ac:dyDescent="0.25">
      <c r="A29" s="23" t="s">
        <v>140</v>
      </c>
      <c r="B29" s="4">
        <v>1013.68</v>
      </c>
      <c r="C29" s="4">
        <v>1800</v>
      </c>
    </row>
    <row r="30" spans="1:4" ht="15.75" x14ac:dyDescent="0.25">
      <c r="A30" s="23" t="s">
        <v>141</v>
      </c>
      <c r="B30" s="4">
        <v>1759.89</v>
      </c>
      <c r="C30" s="4">
        <v>2100</v>
      </c>
    </row>
    <row r="31" spans="1:4" ht="15.75" x14ac:dyDescent="0.25">
      <c r="A31" s="23" t="s">
        <v>142</v>
      </c>
      <c r="B31" s="4"/>
      <c r="C31" s="4">
        <v>1100</v>
      </c>
    </row>
    <row r="32" spans="1:4" ht="15.75" x14ac:dyDescent="0.25">
      <c r="A32" s="23" t="s">
        <v>143</v>
      </c>
      <c r="B32" s="4"/>
      <c r="C32" s="4">
        <v>249</v>
      </c>
    </row>
    <row r="33" spans="1:3" ht="15.75" x14ac:dyDescent="0.25">
      <c r="A33" s="23" t="s">
        <v>144</v>
      </c>
      <c r="B33" s="4"/>
      <c r="C33" s="4">
        <v>1200</v>
      </c>
    </row>
    <row r="34" spans="1:3" ht="15.75" x14ac:dyDescent="0.25">
      <c r="A34" s="23" t="s">
        <v>145</v>
      </c>
      <c r="B34" s="4">
        <v>1500</v>
      </c>
      <c r="C34" s="4">
        <v>1600</v>
      </c>
    </row>
    <row r="35" spans="1:3" ht="15.75" x14ac:dyDescent="0.25">
      <c r="A35" s="23" t="s">
        <v>146</v>
      </c>
      <c r="B35" s="4">
        <v>0</v>
      </c>
      <c r="C35" s="4">
        <v>1200</v>
      </c>
    </row>
    <row r="36" spans="1:3" ht="15.75" x14ac:dyDescent="0.25">
      <c r="A36" s="23" t="s">
        <v>147</v>
      </c>
      <c r="B36" s="4">
        <v>1600</v>
      </c>
      <c r="C36" s="4">
        <v>1350</v>
      </c>
    </row>
    <row r="37" spans="1:3" ht="15.75" x14ac:dyDescent="0.25">
      <c r="A37" s="23" t="s">
        <v>148</v>
      </c>
      <c r="B37" s="4">
        <v>1878.25</v>
      </c>
      <c r="C37" s="4">
        <v>2000</v>
      </c>
    </row>
    <row r="38" spans="1:3" ht="15.75" x14ac:dyDescent="0.25">
      <c r="A38" s="23" t="s">
        <v>149</v>
      </c>
      <c r="B38" s="4"/>
      <c r="C38" s="4">
        <v>1000</v>
      </c>
    </row>
    <row r="39" spans="1:3" ht="15.75" x14ac:dyDescent="0.25">
      <c r="A39" s="23" t="s">
        <v>150</v>
      </c>
      <c r="B39" s="4">
        <v>0</v>
      </c>
      <c r="C39" s="4">
        <v>0</v>
      </c>
    </row>
    <row r="40" spans="1:3" ht="15.75" x14ac:dyDescent="0.25">
      <c r="A40" s="23" t="s">
        <v>151</v>
      </c>
      <c r="B40" s="4">
        <v>2650</v>
      </c>
      <c r="C40" s="4">
        <v>1550</v>
      </c>
    </row>
    <row r="41" spans="1:3" ht="15.75" x14ac:dyDescent="0.25">
      <c r="A41" s="23" t="s">
        <v>152</v>
      </c>
      <c r="B41" s="4">
        <v>0</v>
      </c>
      <c r="C41" s="4">
        <v>220</v>
      </c>
    </row>
    <row r="42" spans="1:3" ht="15.75" x14ac:dyDescent="0.25">
      <c r="A42" s="23" t="s">
        <v>153</v>
      </c>
      <c r="B42" s="4">
        <v>0</v>
      </c>
      <c r="C42" s="4">
        <v>3100</v>
      </c>
    </row>
    <row r="43" spans="1:3" ht="15.75" x14ac:dyDescent="0.25">
      <c r="A43" s="23" t="s">
        <v>154</v>
      </c>
      <c r="B43" s="4">
        <v>0</v>
      </c>
      <c r="C43" s="4">
        <v>0</v>
      </c>
    </row>
    <row r="44" spans="1:3" ht="15.75" x14ac:dyDescent="0.25">
      <c r="A44" s="23" t="s">
        <v>155</v>
      </c>
      <c r="B44" s="4">
        <v>1000</v>
      </c>
      <c r="C44" s="4">
        <v>2500</v>
      </c>
    </row>
    <row r="45" spans="1:3" ht="15.75" x14ac:dyDescent="0.25">
      <c r="A45" s="23" t="s">
        <v>156</v>
      </c>
      <c r="B45" s="4">
        <v>2029</v>
      </c>
      <c r="C45" s="4">
        <v>3000</v>
      </c>
    </row>
    <row r="46" spans="1:3" ht="15.75" x14ac:dyDescent="0.25">
      <c r="A46" s="23" t="s">
        <v>157</v>
      </c>
      <c r="B46" s="4">
        <v>0</v>
      </c>
      <c r="C46" s="4">
        <v>0</v>
      </c>
    </row>
    <row r="47" spans="1:3" ht="15.75" x14ac:dyDescent="0.25">
      <c r="A47" s="23" t="s">
        <v>158</v>
      </c>
      <c r="B47" s="4">
        <v>6140</v>
      </c>
      <c r="C47" s="4">
        <v>6375</v>
      </c>
    </row>
    <row r="48" spans="1:3" ht="15.75" x14ac:dyDescent="0.25">
      <c r="A48" s="23" t="s">
        <v>159</v>
      </c>
      <c r="B48" s="4">
        <v>0</v>
      </c>
      <c r="C48" s="4">
        <v>5000</v>
      </c>
    </row>
    <row r="49" spans="1:4" ht="15.75" x14ac:dyDescent="0.25">
      <c r="A49" s="23" t="s">
        <v>160</v>
      </c>
      <c r="B49" s="4">
        <v>4000</v>
      </c>
      <c r="C49" s="4">
        <v>1000</v>
      </c>
    </row>
    <row r="50" spans="1:4" ht="15.75" x14ac:dyDescent="0.25">
      <c r="A50" s="23" t="s">
        <v>161</v>
      </c>
      <c r="B50" s="4">
        <v>300</v>
      </c>
      <c r="C50" s="4">
        <v>1000</v>
      </c>
    </row>
    <row r="51" spans="1:4" ht="15.75" x14ac:dyDescent="0.25">
      <c r="A51" s="23" t="s">
        <v>162</v>
      </c>
      <c r="B51" s="4">
        <v>50</v>
      </c>
      <c r="C51" s="4">
        <v>400</v>
      </c>
    </row>
    <row r="52" spans="1:4" ht="15.75" x14ac:dyDescent="0.25">
      <c r="A52" s="23" t="s">
        <v>163</v>
      </c>
      <c r="B52" s="4">
        <v>400</v>
      </c>
      <c r="C52" s="4">
        <v>150</v>
      </c>
    </row>
    <row r="53" spans="1:4" ht="15.75" x14ac:dyDescent="0.25">
      <c r="A53" s="23" t="s">
        <v>164</v>
      </c>
      <c r="B53" s="4">
        <v>0</v>
      </c>
      <c r="C53" s="4">
        <v>0</v>
      </c>
    </row>
    <row r="54" spans="1:4" ht="15.75" x14ac:dyDescent="0.25">
      <c r="A54" s="23" t="s">
        <v>165</v>
      </c>
      <c r="B54" s="4">
        <v>10550</v>
      </c>
      <c r="C54" s="4">
        <v>12145</v>
      </c>
    </row>
    <row r="55" spans="1:4" ht="15.75" x14ac:dyDescent="0.25">
      <c r="A55" s="23" t="s">
        <v>166</v>
      </c>
      <c r="B55" s="4">
        <v>480</v>
      </c>
      <c r="C55" s="4">
        <v>0</v>
      </c>
    </row>
    <row r="56" spans="1:4" ht="15.75" x14ac:dyDescent="0.25">
      <c r="A56" s="23" t="s">
        <v>167</v>
      </c>
      <c r="B56" s="4"/>
      <c r="C56" s="4">
        <v>250</v>
      </c>
    </row>
    <row r="57" spans="1:4" ht="15.75" x14ac:dyDescent="0.25">
      <c r="A57" s="23" t="s">
        <v>168</v>
      </c>
      <c r="B57" s="4">
        <v>0</v>
      </c>
      <c r="C57" s="4">
        <v>0</v>
      </c>
    </row>
    <row r="58" spans="1:4" ht="15.75" x14ac:dyDescent="0.25">
      <c r="A58" s="23" t="s">
        <v>169</v>
      </c>
      <c r="B58" s="4">
        <v>0</v>
      </c>
      <c r="C58" s="4">
        <v>0</v>
      </c>
    </row>
    <row r="59" spans="1:4" ht="15.75" x14ac:dyDescent="0.25">
      <c r="A59" s="23" t="s">
        <v>170</v>
      </c>
      <c r="B59" s="4">
        <v>500</v>
      </c>
      <c r="C59" s="4">
        <v>500</v>
      </c>
      <c r="D59" s="35"/>
    </row>
    <row r="60" spans="1:4" ht="16.5" thickBot="1" x14ac:dyDescent="0.3">
      <c r="A60" s="23" t="s">
        <v>171</v>
      </c>
      <c r="B60" s="4"/>
      <c r="C60" s="4">
        <v>1000</v>
      </c>
      <c r="D60" s="35"/>
    </row>
    <row r="61" spans="1:4" ht="15.75" x14ac:dyDescent="0.25">
      <c r="A61" s="11" t="s">
        <v>40</v>
      </c>
      <c r="B61" s="31">
        <f>SUM(B18:B60)</f>
        <v>88652</v>
      </c>
      <c r="C61" s="31">
        <f>SUM(C18:C60)</f>
        <v>92974</v>
      </c>
    </row>
    <row r="63" spans="1:4" ht="16.5" thickBot="1" x14ac:dyDescent="0.3">
      <c r="A63" s="11" t="s">
        <v>41</v>
      </c>
      <c r="B63" s="37">
        <f>B14-B61</f>
        <v>-523</v>
      </c>
      <c r="C63" s="37">
        <f>C14-C61</f>
        <v>1400</v>
      </c>
    </row>
    <row r="64" spans="1:4" ht="15.75" thickTop="1" x14ac:dyDescent="0.25"/>
  </sheetData>
  <mergeCells count="3">
    <mergeCell ref="A1:D1"/>
    <mergeCell ref="B3:B4"/>
    <mergeCell ref="C3:C4"/>
  </mergeCells>
  <pageMargins left="0.25" right="0.25" top="0.75" bottom="0.75" header="0.3" footer="0.3"/>
  <pageSetup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D5DA-88EB-4B43-B305-9122C7EC9703}">
  <dimension ref="A1:D37"/>
  <sheetViews>
    <sheetView topLeftCell="A18" workbookViewId="0">
      <selection activeCell="D24" sqref="D24"/>
    </sheetView>
  </sheetViews>
  <sheetFormatPr defaultRowHeight="15" x14ac:dyDescent="0.25"/>
  <cols>
    <col min="1" max="1" width="50.7109375" customWidth="1"/>
    <col min="2" max="2" width="50.7109375" hidden="1" customWidth="1"/>
    <col min="3" max="3" width="50.7109375" customWidth="1"/>
    <col min="4" max="4" width="69.5703125" bestFit="1" customWidth="1"/>
    <col min="5" max="7" width="50.7109375" customWidth="1"/>
  </cols>
  <sheetData>
    <row r="1" spans="1:4" ht="18.75" x14ac:dyDescent="0.3">
      <c r="A1" s="53" t="s">
        <v>120</v>
      </c>
      <c r="B1" s="53"/>
      <c r="C1" s="53"/>
      <c r="D1" s="49"/>
    </row>
    <row r="2" spans="1:4" ht="15.75" thickBot="1" x14ac:dyDescent="0.3"/>
    <row r="3" spans="1:4" ht="19.5" thickBot="1" x14ac:dyDescent="0.35">
      <c r="A3" s="46" t="s">
        <v>106</v>
      </c>
      <c r="B3" s="51" t="s">
        <v>58</v>
      </c>
      <c r="C3" s="51" t="s">
        <v>59</v>
      </c>
    </row>
    <row r="4" spans="1:4" ht="19.5" thickBot="1" x14ac:dyDescent="0.35">
      <c r="A4" s="29" t="s">
        <v>33</v>
      </c>
      <c r="B4" s="52"/>
      <c r="C4" s="52"/>
    </row>
    <row r="5" spans="1:4" x14ac:dyDescent="0.25">
      <c r="A5" s="7" t="s">
        <v>172</v>
      </c>
      <c r="B5" s="4">
        <v>63800</v>
      </c>
      <c r="C5" s="4">
        <v>75000</v>
      </c>
    </row>
    <row r="6" spans="1:4" x14ac:dyDescent="0.25">
      <c r="A6" s="7" t="s">
        <v>173</v>
      </c>
      <c r="B6" s="4">
        <v>7121</v>
      </c>
      <c r="C6" s="4">
        <v>8000</v>
      </c>
    </row>
    <row r="7" spans="1:4" x14ac:dyDescent="0.25">
      <c r="A7" s="7" t="s">
        <v>174</v>
      </c>
      <c r="B7" s="4">
        <v>0</v>
      </c>
      <c r="C7" s="4">
        <v>0</v>
      </c>
    </row>
    <row r="8" spans="1:4" ht="15.75" thickBot="1" x14ac:dyDescent="0.3">
      <c r="A8" s="7" t="s">
        <v>175</v>
      </c>
      <c r="B8" s="4">
        <v>4000</v>
      </c>
      <c r="C8" s="4">
        <v>5000</v>
      </c>
    </row>
    <row r="9" spans="1:4" ht="15.75" x14ac:dyDescent="0.25">
      <c r="A9" s="11" t="s">
        <v>112</v>
      </c>
      <c r="B9" s="31">
        <f>SUM(B5:B8)</f>
        <v>74921</v>
      </c>
      <c r="C9" s="31">
        <f>SUM(C5:C8)</f>
        <v>88000</v>
      </c>
    </row>
    <row r="10" spans="1:4" x14ac:dyDescent="0.25">
      <c r="B10" s="4"/>
      <c r="C10" s="4"/>
    </row>
    <row r="11" spans="1:4" ht="15.75" thickBot="1" x14ac:dyDescent="0.3">
      <c r="B11" s="4"/>
      <c r="C11" s="4"/>
    </row>
    <row r="12" spans="1:4" ht="19.5" thickBot="1" x14ac:dyDescent="0.35">
      <c r="A12" s="29" t="s">
        <v>38</v>
      </c>
      <c r="B12" s="29" t="s">
        <v>58</v>
      </c>
      <c r="C12" s="29" t="s">
        <v>59</v>
      </c>
    </row>
    <row r="13" spans="1:4" x14ac:dyDescent="0.25">
      <c r="A13" s="7" t="s">
        <v>176</v>
      </c>
      <c r="B13" s="4">
        <v>20000</v>
      </c>
      <c r="C13" s="4">
        <v>23000</v>
      </c>
    </row>
    <row r="14" spans="1:4" x14ac:dyDescent="0.25">
      <c r="A14" s="7" t="s">
        <v>177</v>
      </c>
      <c r="B14" s="4">
        <v>15500</v>
      </c>
      <c r="C14" s="4">
        <v>17000</v>
      </c>
    </row>
    <row r="15" spans="1:4" x14ac:dyDescent="0.25">
      <c r="A15" s="7" t="s">
        <v>178</v>
      </c>
      <c r="B15" s="4">
        <v>8000</v>
      </c>
      <c r="C15" s="4">
        <v>10000</v>
      </c>
    </row>
    <row r="16" spans="1:4" x14ac:dyDescent="0.25">
      <c r="A16" s="7" t="s">
        <v>179</v>
      </c>
      <c r="B16" s="4">
        <v>0</v>
      </c>
      <c r="C16" s="4">
        <v>1200</v>
      </c>
    </row>
    <row r="17" spans="1:3" x14ac:dyDescent="0.25">
      <c r="A17" s="7" t="s">
        <v>180</v>
      </c>
      <c r="B17" s="4">
        <v>0</v>
      </c>
      <c r="C17" s="4">
        <v>0</v>
      </c>
    </row>
    <row r="18" spans="1:3" x14ac:dyDescent="0.25">
      <c r="A18" s="7" t="s">
        <v>181</v>
      </c>
      <c r="B18" s="4">
        <v>250</v>
      </c>
      <c r="C18" s="4">
        <v>250</v>
      </c>
    </row>
    <row r="19" spans="1:3" x14ac:dyDescent="0.25">
      <c r="A19" s="7" t="s">
        <v>182</v>
      </c>
      <c r="B19" s="4">
        <v>750</v>
      </c>
      <c r="C19" s="4">
        <v>4000</v>
      </c>
    </row>
    <row r="20" spans="1:3" x14ac:dyDescent="0.25">
      <c r="A20" s="7" t="s">
        <v>183</v>
      </c>
      <c r="B20" s="4">
        <v>1000</v>
      </c>
      <c r="C20" s="4">
        <v>1500</v>
      </c>
    </row>
    <row r="21" spans="1:3" x14ac:dyDescent="0.25">
      <c r="A21" s="7" t="s">
        <v>136</v>
      </c>
      <c r="B21" s="4">
        <v>600</v>
      </c>
      <c r="C21" s="4">
        <v>600</v>
      </c>
    </row>
    <row r="22" spans="1:3" x14ac:dyDescent="0.25">
      <c r="A22" s="7" t="s">
        <v>184</v>
      </c>
      <c r="B22" s="4">
        <v>0</v>
      </c>
      <c r="C22" s="4">
        <v>0</v>
      </c>
    </row>
    <row r="23" spans="1:3" x14ac:dyDescent="0.25">
      <c r="A23" s="7" t="s">
        <v>185</v>
      </c>
      <c r="B23" s="4">
        <v>0</v>
      </c>
      <c r="C23" s="4">
        <v>0</v>
      </c>
    </row>
    <row r="24" spans="1:3" x14ac:dyDescent="0.25">
      <c r="A24" s="7" t="s">
        <v>186</v>
      </c>
      <c r="B24" s="4">
        <v>0</v>
      </c>
      <c r="C24" s="4">
        <v>1500</v>
      </c>
    </row>
    <row r="25" spans="1:3" x14ac:dyDescent="0.25">
      <c r="A25" s="7" t="s">
        <v>187</v>
      </c>
      <c r="B25" s="4">
        <v>5000</v>
      </c>
      <c r="C25" s="4">
        <v>5000</v>
      </c>
    </row>
    <row r="26" spans="1:3" x14ac:dyDescent="0.25">
      <c r="A26" s="7" t="s">
        <v>188</v>
      </c>
      <c r="B26" s="4">
        <v>2000</v>
      </c>
      <c r="C26" s="4">
        <v>2000</v>
      </c>
    </row>
    <row r="27" spans="1:3" x14ac:dyDescent="0.25">
      <c r="A27" s="7" t="s">
        <v>137</v>
      </c>
      <c r="B27" s="4">
        <v>1500</v>
      </c>
      <c r="C27" s="4">
        <v>1600</v>
      </c>
    </row>
    <row r="28" spans="1:3" x14ac:dyDescent="0.25">
      <c r="A28" s="7" t="s">
        <v>189</v>
      </c>
      <c r="B28" s="4">
        <v>1865</v>
      </c>
      <c r="C28" s="4">
        <v>1950</v>
      </c>
    </row>
    <row r="29" spans="1:3" x14ac:dyDescent="0.25">
      <c r="A29" s="7" t="s">
        <v>190</v>
      </c>
      <c r="B29" s="4">
        <v>1056.8800000000001</v>
      </c>
      <c r="C29" s="4">
        <v>1056.8800000000001</v>
      </c>
    </row>
    <row r="30" spans="1:3" x14ac:dyDescent="0.25">
      <c r="A30" s="7" t="s">
        <v>135</v>
      </c>
      <c r="B30" s="4">
        <v>2300</v>
      </c>
      <c r="C30" s="4">
        <v>2500</v>
      </c>
    </row>
    <row r="31" spans="1:3" x14ac:dyDescent="0.25">
      <c r="A31" s="7" t="s">
        <v>191</v>
      </c>
      <c r="B31" s="4">
        <v>490.44</v>
      </c>
      <c r="C31" s="4">
        <v>1000</v>
      </c>
    </row>
    <row r="32" spans="1:3" x14ac:dyDescent="0.25">
      <c r="A32" s="7" t="s">
        <v>192</v>
      </c>
      <c r="B32" s="4"/>
      <c r="C32" s="4">
        <v>1000</v>
      </c>
    </row>
    <row r="33" spans="1:3" ht="15.75" thickBot="1" x14ac:dyDescent="0.3">
      <c r="A33" s="7" t="s">
        <v>138</v>
      </c>
      <c r="B33" s="4">
        <v>185</v>
      </c>
      <c r="C33" s="4">
        <v>250</v>
      </c>
    </row>
    <row r="34" spans="1:3" ht="15.75" x14ac:dyDescent="0.25">
      <c r="A34" s="11" t="s">
        <v>40</v>
      </c>
      <c r="B34" s="31">
        <v>57175</v>
      </c>
      <c r="C34" s="31">
        <f>SUM(C13:C33)</f>
        <v>75406.880000000005</v>
      </c>
    </row>
    <row r="35" spans="1:3" x14ac:dyDescent="0.25">
      <c r="B35" s="4"/>
      <c r="C35" s="4"/>
    </row>
    <row r="36" spans="1:3" ht="16.5" thickBot="1" x14ac:dyDescent="0.3">
      <c r="A36" s="11" t="s">
        <v>41</v>
      </c>
      <c r="B36" s="38">
        <f>B9-B34</f>
        <v>17746</v>
      </c>
      <c r="C36" s="38">
        <f>C9-C34</f>
        <v>12593.119999999995</v>
      </c>
    </row>
    <row r="37" spans="1:3" ht="15.75" thickTop="1" x14ac:dyDescent="0.25">
      <c r="B37" s="4"/>
      <c r="C37" s="4"/>
    </row>
  </sheetData>
  <mergeCells count="3">
    <mergeCell ref="B3:B4"/>
    <mergeCell ref="C3:C4"/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2DB12-3829-433B-90DE-31A81C5E57E1}">
  <dimension ref="A1:D18"/>
  <sheetViews>
    <sheetView workbookViewId="0">
      <selection activeCell="B2" sqref="B2"/>
    </sheetView>
  </sheetViews>
  <sheetFormatPr defaultRowHeight="15" x14ac:dyDescent="0.25"/>
  <cols>
    <col min="1" max="1" width="50.7109375" customWidth="1"/>
    <col min="2" max="2" width="50.7109375" hidden="1" customWidth="1"/>
    <col min="3" max="5" width="50.7109375" customWidth="1"/>
  </cols>
  <sheetData>
    <row r="1" spans="1:4" ht="18.75" x14ac:dyDescent="0.3">
      <c r="A1" s="53" t="s">
        <v>120</v>
      </c>
      <c r="B1" s="53"/>
      <c r="C1" s="53"/>
      <c r="D1" s="53"/>
    </row>
    <row r="2" spans="1:4" ht="15.75" thickBot="1" x14ac:dyDescent="0.3"/>
    <row r="3" spans="1:4" ht="19.5" thickBot="1" x14ac:dyDescent="0.35">
      <c r="A3" s="46" t="s">
        <v>193</v>
      </c>
      <c r="B3" s="51" t="s">
        <v>58</v>
      </c>
      <c r="C3" s="51" t="s">
        <v>58</v>
      </c>
    </row>
    <row r="4" spans="1:4" ht="19.5" thickBot="1" x14ac:dyDescent="0.35">
      <c r="A4" s="29" t="s">
        <v>33</v>
      </c>
      <c r="B4" s="52"/>
      <c r="C4" s="52"/>
    </row>
    <row r="5" spans="1:4" ht="15.75" thickBot="1" x14ac:dyDescent="0.3">
      <c r="A5" s="48" t="s">
        <v>124</v>
      </c>
      <c r="B5" s="4">
        <v>2325</v>
      </c>
      <c r="C5" s="4">
        <v>2500</v>
      </c>
    </row>
    <row r="6" spans="1:4" ht="15.75" x14ac:dyDescent="0.25">
      <c r="A6" s="11" t="s">
        <v>112</v>
      </c>
      <c r="B6" s="31">
        <f>SUM(B5)</f>
        <v>2325</v>
      </c>
      <c r="C6" s="31">
        <f>SUM(C5)</f>
        <v>2500</v>
      </c>
    </row>
    <row r="8" spans="1:4" ht="15.75" thickBot="1" x14ac:dyDescent="0.3"/>
    <row r="9" spans="1:4" ht="19.5" thickBot="1" x14ac:dyDescent="0.35">
      <c r="A9" s="29" t="s">
        <v>38</v>
      </c>
      <c r="B9" s="29" t="s">
        <v>58</v>
      </c>
      <c r="C9" s="29" t="s">
        <v>59</v>
      </c>
    </row>
    <row r="10" spans="1:4" x14ac:dyDescent="0.25">
      <c r="A10" s="7" t="s">
        <v>194</v>
      </c>
      <c r="B10" s="4">
        <v>550</v>
      </c>
      <c r="C10" s="4">
        <v>1000</v>
      </c>
    </row>
    <row r="11" spans="1:4" x14ac:dyDescent="0.25">
      <c r="A11" s="7" t="s">
        <v>195</v>
      </c>
      <c r="B11" s="4"/>
      <c r="C11" s="4">
        <v>1200</v>
      </c>
    </row>
    <row r="12" spans="1:4" ht="15.75" thickBot="1" x14ac:dyDescent="0.3">
      <c r="A12" s="7" t="s">
        <v>196</v>
      </c>
      <c r="B12" s="4">
        <v>1000</v>
      </c>
      <c r="C12" s="4">
        <v>1100</v>
      </c>
    </row>
    <row r="13" spans="1:4" ht="15.75" x14ac:dyDescent="0.25">
      <c r="A13" s="11" t="s">
        <v>40</v>
      </c>
      <c r="B13" s="31">
        <f>SUM(B10:B12)</f>
        <v>1550</v>
      </c>
      <c r="C13" s="31">
        <f>SUM(C10:C12)</f>
        <v>3300</v>
      </c>
    </row>
    <row r="14" spans="1:4" x14ac:dyDescent="0.25">
      <c r="B14" s="4"/>
      <c r="C14" s="4"/>
    </row>
    <row r="15" spans="1:4" ht="16.5" thickBot="1" x14ac:dyDescent="0.3">
      <c r="A15" s="11" t="s">
        <v>41</v>
      </c>
      <c r="B15" s="38">
        <f>B6-B13</f>
        <v>775</v>
      </c>
      <c r="C15" s="38">
        <f>C6-C13</f>
        <v>-800</v>
      </c>
    </row>
    <row r="16" spans="1:4" ht="15.75" thickTop="1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</sheetData>
  <mergeCells count="3">
    <mergeCell ref="A1:D1"/>
    <mergeCell ref="B3:B4"/>
    <mergeCell ref="C3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20D4-870C-45AD-B684-A954B3E01259}">
  <dimension ref="A1:D33"/>
  <sheetViews>
    <sheetView tabSelected="1" workbookViewId="0">
      <selection activeCell="A24" sqref="A24"/>
    </sheetView>
  </sheetViews>
  <sheetFormatPr defaultRowHeight="15" x14ac:dyDescent="0.25"/>
  <cols>
    <col min="1" max="1" width="50.7109375" customWidth="1"/>
    <col min="2" max="2" width="50.7109375" hidden="1" customWidth="1"/>
    <col min="3" max="3" width="50.7109375" customWidth="1"/>
    <col min="4" max="4" width="75.85546875" bestFit="1" customWidth="1"/>
    <col min="5" max="6" width="50.7109375" customWidth="1"/>
  </cols>
  <sheetData>
    <row r="1" spans="1:4" ht="18.75" x14ac:dyDescent="0.3">
      <c r="A1" s="53" t="s">
        <v>120</v>
      </c>
      <c r="B1" s="53"/>
      <c r="C1" s="53"/>
      <c r="D1" s="53"/>
    </row>
    <row r="2" spans="1:4" ht="15.75" thickBot="1" x14ac:dyDescent="0.3"/>
    <row r="3" spans="1:4" ht="19.5" thickBot="1" x14ac:dyDescent="0.35">
      <c r="A3" s="46" t="s">
        <v>197</v>
      </c>
      <c r="B3" s="51" t="s">
        <v>58</v>
      </c>
      <c r="C3" s="51" t="s">
        <v>59</v>
      </c>
      <c r="D3" s="7"/>
    </row>
    <row r="4" spans="1:4" ht="19.5" thickBot="1" x14ac:dyDescent="0.35">
      <c r="A4" s="29" t="s">
        <v>33</v>
      </c>
      <c r="B4" s="52"/>
      <c r="C4" s="52"/>
    </row>
    <row r="5" spans="1:4" x14ac:dyDescent="0.25">
      <c r="A5" s="7" t="s">
        <v>198</v>
      </c>
      <c r="B5" s="4"/>
      <c r="C5" s="4">
        <v>2500</v>
      </c>
    </row>
    <row r="6" spans="1:4" x14ac:dyDescent="0.25">
      <c r="A6" s="7" t="s">
        <v>173</v>
      </c>
      <c r="B6" s="4">
        <v>600</v>
      </c>
      <c r="C6" s="4"/>
    </row>
    <row r="7" spans="1:4" ht="15.75" thickBot="1" x14ac:dyDescent="0.3">
      <c r="A7" s="7" t="s">
        <v>55</v>
      </c>
      <c r="B7" s="4">
        <v>250</v>
      </c>
      <c r="C7" s="4"/>
    </row>
    <row r="8" spans="1:4" ht="15.75" x14ac:dyDescent="0.25">
      <c r="A8" s="11" t="s">
        <v>112</v>
      </c>
      <c r="B8" s="31">
        <f>SUM(B5:B7)</f>
        <v>850</v>
      </c>
      <c r="C8" s="31">
        <f>SUM(C5:C7)</f>
        <v>2500</v>
      </c>
    </row>
    <row r="9" spans="1:4" x14ac:dyDescent="0.25">
      <c r="B9" s="4"/>
      <c r="C9" s="4"/>
    </row>
    <row r="10" spans="1:4" ht="15.75" thickBot="1" x14ac:dyDescent="0.3">
      <c r="B10" s="4"/>
      <c r="C10" s="4"/>
    </row>
    <row r="11" spans="1:4" ht="19.5" thickBot="1" x14ac:dyDescent="0.35">
      <c r="A11" s="29" t="s">
        <v>38</v>
      </c>
      <c r="B11" s="29" t="s">
        <v>58</v>
      </c>
      <c r="C11" s="29" t="s">
        <v>59</v>
      </c>
    </row>
    <row r="12" spans="1:4" x14ac:dyDescent="0.25">
      <c r="A12" s="7" t="s">
        <v>199</v>
      </c>
      <c r="B12" s="4">
        <v>1704.22</v>
      </c>
      <c r="C12" s="4">
        <v>1704</v>
      </c>
    </row>
    <row r="13" spans="1:4" x14ac:dyDescent="0.25">
      <c r="A13" s="7" t="s">
        <v>200</v>
      </c>
      <c r="B13" s="4">
        <v>0</v>
      </c>
      <c r="C13" s="4">
        <v>450</v>
      </c>
    </row>
    <row r="14" spans="1:4" x14ac:dyDescent="0.25">
      <c r="A14" s="7" t="s">
        <v>201</v>
      </c>
      <c r="B14" s="4">
        <v>0</v>
      </c>
      <c r="C14" s="4">
        <v>750</v>
      </c>
    </row>
    <row r="15" spans="1:4" x14ac:dyDescent="0.25">
      <c r="A15" s="7" t="s">
        <v>202</v>
      </c>
      <c r="B15" s="4"/>
      <c r="C15" s="4">
        <v>1900</v>
      </c>
    </row>
    <row r="16" spans="1:4" hidden="1" x14ac:dyDescent="0.25">
      <c r="A16" s="7" t="s">
        <v>203</v>
      </c>
      <c r="B16" s="4">
        <v>0</v>
      </c>
      <c r="C16" s="4">
        <v>0</v>
      </c>
    </row>
    <row r="17" spans="1:3" x14ac:dyDescent="0.25">
      <c r="A17" s="7" t="s">
        <v>149</v>
      </c>
      <c r="B17" s="4">
        <v>1672.89</v>
      </c>
      <c r="C17" s="4">
        <v>1500</v>
      </c>
    </row>
    <row r="18" spans="1:3" x14ac:dyDescent="0.25">
      <c r="A18" s="7" t="s">
        <v>204</v>
      </c>
      <c r="B18" s="4"/>
      <c r="C18" s="4">
        <v>1450</v>
      </c>
    </row>
    <row r="19" spans="1:3" ht="15.75" thickBot="1" x14ac:dyDescent="0.3">
      <c r="A19" s="7" t="s">
        <v>205</v>
      </c>
      <c r="B19" s="4">
        <v>500</v>
      </c>
      <c r="C19" s="4">
        <v>650</v>
      </c>
    </row>
    <row r="20" spans="1:3" ht="15.75" x14ac:dyDescent="0.25">
      <c r="A20" s="11" t="s">
        <v>40</v>
      </c>
      <c r="B20" s="31">
        <f>SUM(B12:B19)</f>
        <v>3877.11</v>
      </c>
      <c r="C20" s="31">
        <f>SUM(C12:C19)</f>
        <v>8404</v>
      </c>
    </row>
    <row r="21" spans="1:3" x14ac:dyDescent="0.25">
      <c r="B21" s="4"/>
      <c r="C21" s="4"/>
    </row>
    <row r="22" spans="1:3" ht="16.5" thickBot="1" x14ac:dyDescent="0.3">
      <c r="A22" s="11" t="s">
        <v>41</v>
      </c>
      <c r="B22" s="38">
        <f>B8-B20</f>
        <v>-3027.11</v>
      </c>
      <c r="C22" s="38">
        <f>C8-C20</f>
        <v>-5904</v>
      </c>
    </row>
    <row r="23" spans="1:3" ht="15.75" thickTop="1" x14ac:dyDescent="0.25">
      <c r="B23" s="4"/>
      <c r="C23" s="4"/>
    </row>
    <row r="24" spans="1:3" x14ac:dyDescent="0.25">
      <c r="B24" s="4"/>
      <c r="C24" s="4"/>
    </row>
    <row r="25" spans="1:3" x14ac:dyDescent="0.25">
      <c r="B25" s="4"/>
      <c r="C25" s="4"/>
    </row>
    <row r="26" spans="1:3" x14ac:dyDescent="0.25">
      <c r="B26" s="4"/>
      <c r="C26" s="4"/>
    </row>
    <row r="27" spans="1:3" x14ac:dyDescent="0.25">
      <c r="B27" s="4"/>
      <c r="C27" s="4"/>
    </row>
    <row r="28" spans="1:3" x14ac:dyDescent="0.25">
      <c r="B28" s="4"/>
      <c r="C28" s="4"/>
    </row>
    <row r="29" spans="1:3" x14ac:dyDescent="0.25">
      <c r="B29" s="4"/>
      <c r="C29" s="4"/>
    </row>
    <row r="30" spans="1:3" x14ac:dyDescent="0.25">
      <c r="B30" s="4"/>
      <c r="C30" s="4"/>
    </row>
    <row r="31" spans="1:3" x14ac:dyDescent="0.25">
      <c r="B31" s="4"/>
      <c r="C31" s="4"/>
    </row>
    <row r="32" spans="1:3" x14ac:dyDescent="0.25">
      <c r="B32" s="4"/>
      <c r="C32" s="4"/>
    </row>
    <row r="33" spans="2:3" x14ac:dyDescent="0.25">
      <c r="B33" s="4"/>
      <c r="C33" s="4"/>
    </row>
  </sheetData>
  <mergeCells count="3">
    <mergeCell ref="A1:D1"/>
    <mergeCell ref="B3:B4"/>
    <mergeCell ref="C3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63854-81C4-40F1-A4C3-345CBFEE2ECE}">
  <dimension ref="A1:D33"/>
  <sheetViews>
    <sheetView topLeftCell="A2" workbookViewId="0">
      <selection activeCell="D13" sqref="D13"/>
    </sheetView>
  </sheetViews>
  <sheetFormatPr defaultRowHeight="15" x14ac:dyDescent="0.25"/>
  <cols>
    <col min="1" max="5" width="50.7109375" customWidth="1"/>
  </cols>
  <sheetData>
    <row r="1" spans="1:4" ht="18.75" x14ac:dyDescent="0.3">
      <c r="A1" s="53" t="s">
        <v>120</v>
      </c>
      <c r="B1" s="53"/>
      <c r="C1" s="53"/>
      <c r="D1" s="53"/>
    </row>
    <row r="2" spans="1:4" ht="15.75" thickBot="1" x14ac:dyDescent="0.3"/>
    <row r="3" spans="1:4" ht="19.5" thickBot="1" x14ac:dyDescent="0.35">
      <c r="A3" s="46" t="s">
        <v>206</v>
      </c>
      <c r="B3" s="51" t="s">
        <v>58</v>
      </c>
      <c r="C3" s="51" t="s">
        <v>59</v>
      </c>
    </row>
    <row r="4" spans="1:4" ht="19.5" thickBot="1" x14ac:dyDescent="0.35">
      <c r="A4" s="29" t="s">
        <v>33</v>
      </c>
      <c r="B4" s="52"/>
      <c r="C4" s="52"/>
    </row>
    <row r="5" spans="1:4" x14ac:dyDescent="0.25">
      <c r="A5" s="7" t="s">
        <v>198</v>
      </c>
      <c r="B5" s="4">
        <v>20850</v>
      </c>
      <c r="C5" s="4">
        <v>22750</v>
      </c>
    </row>
    <row r="6" spans="1:4" ht="15.75" thickBot="1" x14ac:dyDescent="0.3">
      <c r="A6" s="7" t="s">
        <v>207</v>
      </c>
      <c r="B6" s="4">
        <v>1850</v>
      </c>
      <c r="C6" s="4">
        <v>1850</v>
      </c>
    </row>
    <row r="7" spans="1:4" ht="15.75" x14ac:dyDescent="0.25">
      <c r="A7" s="11" t="s">
        <v>112</v>
      </c>
      <c r="B7" s="31">
        <f>SUM(B5:B6)</f>
        <v>22700</v>
      </c>
      <c r="C7" s="31">
        <f>SUM(C5:C6)</f>
        <v>24600</v>
      </c>
    </row>
    <row r="8" spans="1:4" x14ac:dyDescent="0.25">
      <c r="B8" s="4"/>
      <c r="C8" s="4"/>
    </row>
    <row r="9" spans="1:4" ht="15.75" thickBot="1" x14ac:dyDescent="0.3">
      <c r="B9" s="4"/>
      <c r="C9" s="4"/>
    </row>
    <row r="10" spans="1:4" ht="19.5" thickBot="1" x14ac:dyDescent="0.35">
      <c r="A10" s="29" t="s">
        <v>38</v>
      </c>
      <c r="B10" s="29" t="s">
        <v>58</v>
      </c>
      <c r="C10" s="29" t="s">
        <v>59</v>
      </c>
    </row>
    <row r="11" spans="1:4" x14ac:dyDescent="0.25">
      <c r="A11" s="7" t="s">
        <v>208</v>
      </c>
      <c r="B11" s="4">
        <v>18000</v>
      </c>
      <c r="C11" s="4">
        <v>20000</v>
      </c>
    </row>
    <row r="12" spans="1:4" x14ac:dyDescent="0.25">
      <c r="A12" s="7" t="s">
        <v>209</v>
      </c>
      <c r="B12" s="4">
        <v>0</v>
      </c>
      <c r="C12" s="4">
        <v>500</v>
      </c>
    </row>
    <row r="13" spans="1:4" x14ac:dyDescent="0.25">
      <c r="A13" s="7" t="s">
        <v>192</v>
      </c>
      <c r="B13" s="4"/>
      <c r="C13" s="4">
        <v>2000</v>
      </c>
    </row>
    <row r="14" spans="1:4" x14ac:dyDescent="0.25">
      <c r="A14" s="7" t="s">
        <v>210</v>
      </c>
      <c r="B14" s="4">
        <v>0</v>
      </c>
      <c r="C14" s="4">
        <v>300</v>
      </c>
    </row>
    <row r="15" spans="1:4" x14ac:dyDescent="0.25">
      <c r="A15" s="7" t="s">
        <v>96</v>
      </c>
      <c r="B15" s="4"/>
      <c r="C15" s="4">
        <v>300</v>
      </c>
    </row>
    <row r="16" spans="1:4" ht="15.75" thickBot="1" x14ac:dyDescent="0.3">
      <c r="A16" s="7" t="s">
        <v>194</v>
      </c>
      <c r="B16" s="4">
        <v>2500</v>
      </c>
      <c r="C16" s="4">
        <v>1500</v>
      </c>
    </row>
    <row r="17" spans="1:3" ht="15.75" x14ac:dyDescent="0.25">
      <c r="A17" s="11" t="s">
        <v>40</v>
      </c>
      <c r="B17" s="31">
        <f>SUM(B11:B16)</f>
        <v>20500</v>
      </c>
      <c r="C17" s="31">
        <f>SUM(C11:C16)</f>
        <v>24600</v>
      </c>
    </row>
    <row r="18" spans="1:3" x14ac:dyDescent="0.25">
      <c r="B18" s="4"/>
      <c r="C18" s="4"/>
    </row>
    <row r="19" spans="1:3" ht="16.5" thickBot="1" x14ac:dyDescent="0.3">
      <c r="A19" s="11" t="s">
        <v>41</v>
      </c>
      <c r="B19" s="38">
        <f>B7-B17</f>
        <v>2200</v>
      </c>
      <c r="C19" s="38">
        <f>C7-C17</f>
        <v>0</v>
      </c>
    </row>
    <row r="20" spans="1:3" ht="15.75" thickTop="1" x14ac:dyDescent="0.25">
      <c r="B20" s="4"/>
      <c r="C20" s="4"/>
    </row>
    <row r="21" spans="1:3" x14ac:dyDescent="0.25">
      <c r="B21" s="4"/>
      <c r="C21" s="4"/>
    </row>
    <row r="22" spans="1:3" x14ac:dyDescent="0.25">
      <c r="B22" s="4"/>
      <c r="C22" s="4"/>
    </row>
    <row r="23" spans="1:3" x14ac:dyDescent="0.25">
      <c r="B23" s="4"/>
      <c r="C23" s="4"/>
    </row>
    <row r="24" spans="1:3" x14ac:dyDescent="0.25">
      <c r="B24" s="4"/>
      <c r="C24" s="4"/>
    </row>
    <row r="25" spans="1:3" x14ac:dyDescent="0.25">
      <c r="B25" s="4"/>
      <c r="C25" s="4"/>
    </row>
    <row r="26" spans="1:3" x14ac:dyDescent="0.25">
      <c r="B26" s="4"/>
      <c r="C26" s="4"/>
    </row>
    <row r="27" spans="1:3" x14ac:dyDescent="0.25">
      <c r="B27" s="4"/>
      <c r="C27" s="4"/>
    </row>
    <row r="28" spans="1:3" x14ac:dyDescent="0.25">
      <c r="B28" s="4"/>
      <c r="C28" s="4"/>
    </row>
    <row r="29" spans="1:3" x14ac:dyDescent="0.25">
      <c r="B29" s="4"/>
      <c r="C29" s="4"/>
    </row>
    <row r="30" spans="1:3" x14ac:dyDescent="0.25">
      <c r="B30" s="4"/>
      <c r="C30" s="4"/>
    </row>
    <row r="31" spans="1:3" x14ac:dyDescent="0.25">
      <c r="B31" s="4"/>
      <c r="C31" s="4"/>
    </row>
    <row r="32" spans="1:3" x14ac:dyDescent="0.25">
      <c r="B32" s="4"/>
      <c r="C32" s="4"/>
    </row>
    <row r="33" spans="2:3" x14ac:dyDescent="0.25">
      <c r="B33" s="4"/>
      <c r="C33" s="4"/>
    </row>
  </sheetData>
  <mergeCells count="3">
    <mergeCell ref="A1:D1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42113-3976-4744-A02D-5C9B6ED08543}">
  <dimension ref="A1"/>
  <sheetViews>
    <sheetView zoomScale="90" zoomScaleNormal="90" workbookViewId="0">
      <selection activeCell="K38" sqref="K3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4978B-D1A3-49C1-BC4B-7D6AACE2008C}">
  <dimension ref="A1"/>
  <sheetViews>
    <sheetView workbookViewId="0">
      <selection activeCell="K28" sqref="K28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BFB1-19EE-4ED8-A59F-D86CEB94EE3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08943-61EB-4DDF-A71F-AFE07822077E}">
  <dimension ref="A1"/>
  <sheetViews>
    <sheetView workbookViewId="0">
      <selection activeCell="L29" sqref="L29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12B8-7BDA-4190-9698-E4F8E913973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9E00-CD6F-4B38-8A97-F60FAD9D90B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AD36A-C207-4762-B7A7-C7FB0CEE0827}">
  <dimension ref="A1:D21"/>
  <sheetViews>
    <sheetView topLeftCell="A2" workbookViewId="0">
      <selection activeCell="D14" sqref="D14"/>
    </sheetView>
  </sheetViews>
  <sheetFormatPr defaultRowHeight="15" x14ac:dyDescent="0.25"/>
  <cols>
    <col min="1" max="1" width="50.7109375" customWidth="1"/>
    <col min="2" max="2" width="50.7109375" hidden="1" customWidth="1"/>
    <col min="3" max="10" width="50.7109375" customWidth="1"/>
  </cols>
  <sheetData>
    <row r="1" spans="1:4" ht="18.75" x14ac:dyDescent="0.3">
      <c r="A1" s="53" t="s">
        <v>31</v>
      </c>
      <c r="B1" s="53"/>
      <c r="C1" s="53"/>
      <c r="D1" s="53"/>
    </row>
    <row r="2" spans="1:4" ht="19.5" thickBot="1" x14ac:dyDescent="0.35">
      <c r="A2" s="1"/>
      <c r="B2" s="39"/>
      <c r="C2" s="39"/>
    </row>
    <row r="3" spans="1:4" ht="15.75" customHeight="1" thickBot="1" x14ac:dyDescent="0.3">
      <c r="B3" s="51" t="s">
        <v>2</v>
      </c>
      <c r="C3" s="51" t="s">
        <v>32</v>
      </c>
    </row>
    <row r="4" spans="1:4" ht="19.5" thickBot="1" x14ac:dyDescent="0.35">
      <c r="A4" s="29" t="s">
        <v>33</v>
      </c>
      <c r="B4" s="52"/>
      <c r="C4" s="52"/>
    </row>
    <row r="5" spans="1:4" x14ac:dyDescent="0.25">
      <c r="A5" s="7" t="s">
        <v>34</v>
      </c>
      <c r="B5" s="35">
        <f>'Overall Summary'!B20</f>
        <v>944010</v>
      </c>
      <c r="C5" s="4">
        <f>'Overall Summary'!C20</f>
        <v>971252.38</v>
      </c>
    </row>
    <row r="6" spans="1:4" x14ac:dyDescent="0.25">
      <c r="A6" s="7" t="s">
        <v>35</v>
      </c>
      <c r="B6" s="35">
        <f>'Gait '!B8</f>
        <v>257964</v>
      </c>
      <c r="C6" s="4">
        <f>'Gait '!C8</f>
        <v>354000</v>
      </c>
    </row>
    <row r="7" spans="1:4" ht="15.75" thickBot="1" x14ac:dyDescent="0.3">
      <c r="A7" s="7" t="s">
        <v>36</v>
      </c>
      <c r="B7" s="35">
        <f>'Activities and Events'!B11</f>
        <v>186379</v>
      </c>
      <c r="C7" s="4">
        <f>'Activities and Events'!C11</f>
        <v>212774</v>
      </c>
    </row>
    <row r="8" spans="1:4" x14ac:dyDescent="0.25">
      <c r="A8" s="2" t="s">
        <v>37</v>
      </c>
      <c r="B8" s="31">
        <f>SUM(B5:B7)</f>
        <v>1388353</v>
      </c>
      <c r="C8" s="31">
        <f>SUM(C5:C7)</f>
        <v>1538026.38</v>
      </c>
      <c r="D8" s="4"/>
    </row>
    <row r="9" spans="1:4" x14ac:dyDescent="0.25">
      <c r="B9" s="4"/>
      <c r="C9" s="4"/>
    </row>
    <row r="10" spans="1:4" ht="15.75" thickBot="1" x14ac:dyDescent="0.3">
      <c r="B10" s="4"/>
      <c r="C10" s="4"/>
    </row>
    <row r="11" spans="1:4" ht="19.5" thickBot="1" x14ac:dyDescent="0.35">
      <c r="A11" s="29" t="s">
        <v>38</v>
      </c>
      <c r="B11" s="32" t="s">
        <v>2</v>
      </c>
      <c r="C11" s="32" t="s">
        <v>32</v>
      </c>
    </row>
    <row r="12" spans="1:4" x14ac:dyDescent="0.25">
      <c r="A12" s="7" t="s">
        <v>34</v>
      </c>
      <c r="B12" s="4">
        <f>'Overall Summary'!B55</f>
        <v>948348.18</v>
      </c>
      <c r="C12" s="4">
        <f>'Overall Summary'!C55</f>
        <v>1031372.38</v>
      </c>
    </row>
    <row r="13" spans="1:4" x14ac:dyDescent="0.25">
      <c r="A13" s="7" t="s">
        <v>39</v>
      </c>
      <c r="B13" s="4">
        <f>'Gait '!B22</f>
        <v>265223</v>
      </c>
      <c r="C13" s="4">
        <f>'Gait '!C22</f>
        <v>315713</v>
      </c>
    </row>
    <row r="14" spans="1:4" x14ac:dyDescent="0.25">
      <c r="A14" s="7" t="s">
        <v>36</v>
      </c>
      <c r="B14" s="4">
        <f>'Activities and Events'!B21</f>
        <v>175998</v>
      </c>
      <c r="C14" s="4">
        <f>'Activities and Events'!C21</f>
        <v>207684.88</v>
      </c>
    </row>
    <row r="15" spans="1:4" x14ac:dyDescent="0.25">
      <c r="A15" s="2" t="s">
        <v>40</v>
      </c>
      <c r="B15" s="31">
        <f>SUM(B12:B14)</f>
        <v>1389569.1800000002</v>
      </c>
      <c r="C15" s="31">
        <f>SUM(C12:C14)</f>
        <v>1554770.2599999998</v>
      </c>
    </row>
    <row r="16" spans="1:4" x14ac:dyDescent="0.25">
      <c r="B16" s="4"/>
      <c r="C16" s="4"/>
    </row>
    <row r="17" spans="1:3" ht="15.75" x14ac:dyDescent="0.25">
      <c r="A17" s="11" t="s">
        <v>41</v>
      </c>
      <c r="B17" s="47">
        <f>B8-B15</f>
        <v>-1216.1800000001676</v>
      </c>
      <c r="C17" s="47">
        <f>C8-C15</f>
        <v>-16743.879999999888</v>
      </c>
    </row>
    <row r="18" spans="1:3" x14ac:dyDescent="0.25">
      <c r="B18" s="4"/>
      <c r="C18" s="8"/>
    </row>
    <row r="19" spans="1:3" x14ac:dyDescent="0.25">
      <c r="B19" s="8"/>
      <c r="C19" s="8"/>
    </row>
    <row r="21" spans="1:3" ht="15.75" x14ac:dyDescent="0.25">
      <c r="A21" s="11"/>
      <c r="C21" s="10"/>
    </row>
  </sheetData>
  <mergeCells count="3">
    <mergeCell ref="B3:B4"/>
    <mergeCell ref="C3:C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9B81B-A439-4B46-98F1-73A0FE8CFCF7}">
  <dimension ref="A1:D58"/>
  <sheetViews>
    <sheetView workbookViewId="0">
      <selection activeCell="D7" sqref="D7"/>
    </sheetView>
  </sheetViews>
  <sheetFormatPr defaultRowHeight="15" x14ac:dyDescent="0.25"/>
  <cols>
    <col min="1" max="8" width="50.7109375" customWidth="1"/>
  </cols>
  <sheetData>
    <row r="1" spans="1:4" ht="18.75" x14ac:dyDescent="0.3">
      <c r="A1" s="53" t="s">
        <v>42</v>
      </c>
      <c r="B1" s="53"/>
      <c r="C1" s="53"/>
      <c r="D1" s="53"/>
    </row>
    <row r="2" spans="1:4" ht="19.5" thickBot="1" x14ac:dyDescent="0.35">
      <c r="A2" s="1"/>
      <c r="B2" s="2"/>
    </row>
    <row r="3" spans="1:4" ht="15.75" customHeight="1" thickBot="1" x14ac:dyDescent="0.3">
      <c r="B3" s="51" t="s">
        <v>2</v>
      </c>
      <c r="C3" s="51" t="s">
        <v>32</v>
      </c>
    </row>
    <row r="4" spans="1:4" ht="19.5" thickBot="1" x14ac:dyDescent="0.35">
      <c r="A4" s="29" t="s">
        <v>33</v>
      </c>
      <c r="B4" s="52"/>
      <c r="C4" s="52"/>
    </row>
    <row r="5" spans="1:4" x14ac:dyDescent="0.25">
      <c r="A5" s="7" t="s">
        <v>43</v>
      </c>
      <c r="B5" s="4">
        <v>376815.06</v>
      </c>
      <c r="C5" s="4">
        <v>403160</v>
      </c>
    </row>
    <row r="6" spans="1:4" x14ac:dyDescent="0.25">
      <c r="A6" s="7" t="s">
        <v>44</v>
      </c>
      <c r="B6" s="4">
        <v>0</v>
      </c>
      <c r="C6" s="4">
        <v>0</v>
      </c>
    </row>
    <row r="7" spans="1:4" x14ac:dyDescent="0.25">
      <c r="A7" s="7" t="s">
        <v>45</v>
      </c>
      <c r="B7" s="4">
        <v>450000</v>
      </c>
      <c r="C7" s="4">
        <v>450000</v>
      </c>
    </row>
    <row r="8" spans="1:4" x14ac:dyDescent="0.25">
      <c r="A8" s="7" t="s">
        <v>46</v>
      </c>
      <c r="B8" s="4">
        <v>11570</v>
      </c>
      <c r="C8" s="4">
        <v>11570</v>
      </c>
    </row>
    <row r="9" spans="1:4" x14ac:dyDescent="0.25">
      <c r="A9" s="7" t="s">
        <v>47</v>
      </c>
      <c r="B9" s="4">
        <v>10961</v>
      </c>
      <c r="C9" s="4">
        <v>3100</v>
      </c>
    </row>
    <row r="10" spans="1:4" x14ac:dyDescent="0.25">
      <c r="A10" s="7" t="s">
        <v>48</v>
      </c>
      <c r="B10" s="4">
        <v>500</v>
      </c>
      <c r="C10" s="4">
        <v>500</v>
      </c>
    </row>
    <row r="11" spans="1:4" x14ac:dyDescent="0.25">
      <c r="A11" s="7" t="s">
        <v>49</v>
      </c>
      <c r="B11" s="4">
        <v>2815</v>
      </c>
      <c r="C11" s="4">
        <v>3000</v>
      </c>
    </row>
    <row r="12" spans="1:4" x14ac:dyDescent="0.25">
      <c r="A12" s="7" t="s">
        <v>50</v>
      </c>
      <c r="B12" s="4">
        <v>16265</v>
      </c>
      <c r="C12" s="4">
        <v>22000</v>
      </c>
    </row>
    <row r="13" spans="1:4" x14ac:dyDescent="0.25">
      <c r="A13" s="7" t="s">
        <v>51</v>
      </c>
      <c r="B13" s="4">
        <v>2000</v>
      </c>
      <c r="C13" s="4">
        <v>2000</v>
      </c>
    </row>
    <row r="14" spans="1:4" x14ac:dyDescent="0.25">
      <c r="A14" s="7" t="s">
        <v>52</v>
      </c>
      <c r="B14" s="4">
        <v>4054</v>
      </c>
      <c r="C14" s="4">
        <v>4000</v>
      </c>
    </row>
    <row r="15" spans="1:4" x14ac:dyDescent="0.25">
      <c r="A15" s="7" t="s">
        <v>53</v>
      </c>
      <c r="B15" s="4">
        <v>4439</v>
      </c>
      <c r="C15" s="4">
        <v>0</v>
      </c>
    </row>
    <row r="16" spans="1:4" x14ac:dyDescent="0.25">
      <c r="A16" s="7" t="s">
        <v>54</v>
      </c>
      <c r="B16" s="4">
        <v>1210.94</v>
      </c>
      <c r="C16" s="4">
        <v>600</v>
      </c>
    </row>
    <row r="17" spans="1:4" x14ac:dyDescent="0.25">
      <c r="A17" s="7" t="s">
        <v>55</v>
      </c>
      <c r="B17" s="4"/>
      <c r="C17" s="4">
        <v>5000</v>
      </c>
    </row>
    <row r="18" spans="1:4" x14ac:dyDescent="0.25">
      <c r="A18" s="7" t="s">
        <v>56</v>
      </c>
      <c r="B18" s="4">
        <v>26014</v>
      </c>
      <c r="C18" s="4">
        <v>27322.38</v>
      </c>
    </row>
    <row r="19" spans="1:4" ht="15.75" thickBot="1" x14ac:dyDescent="0.3">
      <c r="A19" s="7" t="s">
        <v>57</v>
      </c>
      <c r="B19" s="4">
        <v>37366</v>
      </c>
      <c r="C19" s="4">
        <v>39000</v>
      </c>
    </row>
    <row r="20" spans="1:4" ht="15.75" x14ac:dyDescent="0.25">
      <c r="A20" s="11" t="s">
        <v>37</v>
      </c>
      <c r="B20" s="31">
        <f>SUM(B5:B19)</f>
        <v>944010</v>
      </c>
      <c r="C20" s="31">
        <f>SUM(C5:C19)</f>
        <v>971252.38</v>
      </c>
    </row>
    <row r="22" spans="1:4" ht="15.75" thickBot="1" x14ac:dyDescent="0.3"/>
    <row r="23" spans="1:4" ht="19.5" thickBot="1" x14ac:dyDescent="0.35">
      <c r="A23" s="29" t="s">
        <v>38</v>
      </c>
      <c r="B23" s="29" t="s">
        <v>58</v>
      </c>
      <c r="C23" s="29" t="s">
        <v>59</v>
      </c>
    </row>
    <row r="24" spans="1:4" x14ac:dyDescent="0.25">
      <c r="A24" s="7" t="s">
        <v>60</v>
      </c>
      <c r="B24" s="4">
        <v>450000</v>
      </c>
      <c r="C24" s="4">
        <v>450000</v>
      </c>
    </row>
    <row r="25" spans="1:4" x14ac:dyDescent="0.25">
      <c r="A25" s="7" t="s">
        <v>61</v>
      </c>
      <c r="B25" s="4">
        <v>325104</v>
      </c>
      <c r="C25" s="4">
        <v>340000</v>
      </c>
    </row>
    <row r="26" spans="1:4" x14ac:dyDescent="0.25">
      <c r="A26" s="7" t="s">
        <v>62</v>
      </c>
      <c r="B26" s="4">
        <v>0</v>
      </c>
      <c r="C26" s="4">
        <v>2000</v>
      </c>
      <c r="D26" s="35"/>
    </row>
    <row r="27" spans="1:4" x14ac:dyDescent="0.25">
      <c r="A27" s="7" t="s">
        <v>63</v>
      </c>
      <c r="B27" s="4">
        <v>2970</v>
      </c>
      <c r="C27" s="4">
        <v>5000</v>
      </c>
      <c r="D27" s="35"/>
    </row>
    <row r="28" spans="1:4" x14ac:dyDescent="0.25">
      <c r="A28" s="7" t="s">
        <v>64</v>
      </c>
      <c r="B28" s="4"/>
      <c r="C28" s="4">
        <v>1000</v>
      </c>
      <c r="D28" s="35"/>
    </row>
    <row r="29" spans="1:4" x14ac:dyDescent="0.25">
      <c r="A29" s="7" t="s">
        <v>65</v>
      </c>
      <c r="B29" s="4"/>
      <c r="C29" s="4">
        <v>1500</v>
      </c>
      <c r="D29" s="35"/>
    </row>
    <row r="30" spans="1:4" x14ac:dyDescent="0.25">
      <c r="A30" s="7" t="s">
        <v>66</v>
      </c>
      <c r="B30" s="4"/>
      <c r="C30" s="4">
        <v>500</v>
      </c>
      <c r="D30" s="35"/>
    </row>
    <row r="31" spans="1:4" x14ac:dyDescent="0.25">
      <c r="A31" s="7" t="s">
        <v>56</v>
      </c>
      <c r="B31" s="4">
        <v>27322.38</v>
      </c>
      <c r="C31" s="4">
        <v>27322.38</v>
      </c>
    </row>
    <row r="32" spans="1:4" x14ac:dyDescent="0.25">
      <c r="A32" s="7" t="s">
        <v>67</v>
      </c>
      <c r="B32" s="4">
        <v>30461</v>
      </c>
      <c r="C32" s="4">
        <v>34000</v>
      </c>
    </row>
    <row r="33" spans="1:3" x14ac:dyDescent="0.25">
      <c r="A33" s="7" t="s">
        <v>68</v>
      </c>
      <c r="B33" s="4">
        <v>4832</v>
      </c>
      <c r="C33" s="4">
        <v>6900</v>
      </c>
    </row>
    <row r="34" spans="1:3" x14ac:dyDescent="0.25">
      <c r="A34" s="7" t="s">
        <v>69</v>
      </c>
      <c r="B34" s="4">
        <v>29979.26</v>
      </c>
      <c r="C34" s="4">
        <v>40000</v>
      </c>
    </row>
    <row r="35" spans="1:3" x14ac:dyDescent="0.25">
      <c r="A35" s="7" t="s">
        <v>70</v>
      </c>
      <c r="B35" s="4">
        <v>19086</v>
      </c>
      <c r="C35" s="4">
        <v>6500</v>
      </c>
    </row>
    <row r="36" spans="1:3" x14ac:dyDescent="0.25">
      <c r="A36" s="7" t="s">
        <v>71</v>
      </c>
      <c r="B36" s="4">
        <v>16000</v>
      </c>
      <c r="C36" s="4">
        <v>30000</v>
      </c>
    </row>
    <row r="37" spans="1:3" x14ac:dyDescent="0.25">
      <c r="A37" s="7" t="s">
        <v>72</v>
      </c>
      <c r="B37" s="4">
        <v>7461</v>
      </c>
      <c r="C37" s="50">
        <v>11000</v>
      </c>
    </row>
    <row r="38" spans="1:3" x14ac:dyDescent="0.25">
      <c r="A38" s="7" t="s">
        <v>73</v>
      </c>
      <c r="B38" s="4">
        <v>8505</v>
      </c>
      <c r="C38" s="4">
        <v>18000</v>
      </c>
    </row>
    <row r="39" spans="1:3" x14ac:dyDescent="0.25">
      <c r="A39" s="7" t="s">
        <v>74</v>
      </c>
      <c r="B39" s="4"/>
      <c r="C39" s="50">
        <v>20000</v>
      </c>
    </row>
    <row r="40" spans="1:3" x14ac:dyDescent="0.25">
      <c r="A40" s="7" t="s">
        <v>75</v>
      </c>
      <c r="B40" s="4">
        <v>7500</v>
      </c>
      <c r="C40" s="4">
        <v>7500</v>
      </c>
    </row>
    <row r="41" spans="1:3" x14ac:dyDescent="0.25">
      <c r="A41" s="7" t="s">
        <v>76</v>
      </c>
      <c r="B41" s="4"/>
      <c r="C41" s="4">
        <v>250</v>
      </c>
    </row>
    <row r="42" spans="1:3" x14ac:dyDescent="0.25">
      <c r="A42" s="7" t="s">
        <v>77</v>
      </c>
      <c r="B42" s="50">
        <v>436.54</v>
      </c>
      <c r="C42" s="50">
        <v>550</v>
      </c>
    </row>
    <row r="43" spans="1:3" x14ac:dyDescent="0.25">
      <c r="A43" s="7" t="s">
        <v>78</v>
      </c>
      <c r="B43" s="4">
        <v>1000</v>
      </c>
      <c r="C43" s="4">
        <v>1500</v>
      </c>
    </row>
    <row r="44" spans="1:3" x14ac:dyDescent="0.25">
      <c r="A44" s="7" t="s">
        <v>79</v>
      </c>
      <c r="B44" s="4">
        <v>2651</v>
      </c>
      <c r="C44" s="4">
        <v>3000</v>
      </c>
    </row>
    <row r="45" spans="1:3" x14ac:dyDescent="0.25">
      <c r="A45" s="7" t="s">
        <v>80</v>
      </c>
      <c r="B45" s="4">
        <v>1000</v>
      </c>
      <c r="C45" s="4">
        <v>1000</v>
      </c>
    </row>
    <row r="46" spans="1:3" x14ac:dyDescent="0.25">
      <c r="A46" s="7" t="s">
        <v>81</v>
      </c>
      <c r="B46" s="4"/>
      <c r="C46" s="50">
        <v>2100</v>
      </c>
    </row>
    <row r="47" spans="1:3" x14ac:dyDescent="0.25">
      <c r="A47" s="7" t="s">
        <v>82</v>
      </c>
      <c r="B47" s="4">
        <v>6188</v>
      </c>
      <c r="C47" s="50">
        <v>10000</v>
      </c>
    </row>
    <row r="48" spans="1:3" x14ac:dyDescent="0.25">
      <c r="A48" s="7" t="s">
        <v>83</v>
      </c>
      <c r="B48" s="4"/>
      <c r="C48" s="4">
        <v>1000</v>
      </c>
    </row>
    <row r="49" spans="1:3" x14ac:dyDescent="0.25">
      <c r="A49" s="7" t="s">
        <v>84</v>
      </c>
      <c r="B49" s="4">
        <v>1000</v>
      </c>
      <c r="C49" s="4">
        <v>1000</v>
      </c>
    </row>
    <row r="50" spans="1:3" x14ac:dyDescent="0.25">
      <c r="A50" s="7" t="s">
        <v>85</v>
      </c>
      <c r="B50" s="4">
        <v>3233</v>
      </c>
      <c r="C50" s="4">
        <v>3500</v>
      </c>
    </row>
    <row r="51" spans="1:3" x14ac:dyDescent="0.25">
      <c r="A51" s="7" t="s">
        <v>86</v>
      </c>
      <c r="B51" s="4">
        <v>500</v>
      </c>
      <c r="C51" s="4">
        <v>500</v>
      </c>
    </row>
    <row r="52" spans="1:3" x14ac:dyDescent="0.25">
      <c r="A52" s="7" t="s">
        <v>87</v>
      </c>
      <c r="B52" s="4">
        <v>250</v>
      </c>
      <c r="C52" s="4">
        <v>250</v>
      </c>
    </row>
    <row r="53" spans="1:3" x14ac:dyDescent="0.25">
      <c r="A53" s="7" t="s">
        <v>88</v>
      </c>
      <c r="B53" s="4"/>
      <c r="C53" s="4">
        <v>2500</v>
      </c>
    </row>
    <row r="54" spans="1:3" ht="15.75" thickBot="1" x14ac:dyDescent="0.3">
      <c r="A54" s="7" t="s">
        <v>89</v>
      </c>
      <c r="B54" s="4">
        <v>2869</v>
      </c>
      <c r="C54" s="4">
        <v>3000</v>
      </c>
    </row>
    <row r="55" spans="1:3" ht="15.75" x14ac:dyDescent="0.25">
      <c r="A55" s="11" t="s">
        <v>40</v>
      </c>
      <c r="B55" s="30">
        <f>SUM(B24:B54)</f>
        <v>948348.18</v>
      </c>
      <c r="C55" s="30">
        <f>SUM(C24:C54)</f>
        <v>1031372.38</v>
      </c>
    </row>
    <row r="57" spans="1:3" ht="16.5" thickBot="1" x14ac:dyDescent="0.3">
      <c r="A57" s="11" t="s">
        <v>41</v>
      </c>
      <c r="B57" s="37">
        <f>B20-B55</f>
        <v>-4338.1800000000512</v>
      </c>
      <c r="C57" s="37">
        <f>C20-C55</f>
        <v>-60120</v>
      </c>
    </row>
    <row r="58" spans="1:3" ht="15.75" thickTop="1" x14ac:dyDescent="0.25"/>
  </sheetData>
  <mergeCells count="3">
    <mergeCell ref="B3:B4"/>
    <mergeCell ref="C3:C4"/>
    <mergeCell ref="A1:D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58323473429B4BAE8F2C63F4C6D759" ma:contentTypeVersion="18" ma:contentTypeDescription="Create a new document." ma:contentTypeScope="" ma:versionID="21df39b938d4bebf8faf5d86bc70ab03">
  <xsd:schema xmlns:xsd="http://www.w3.org/2001/XMLSchema" xmlns:xs="http://www.w3.org/2001/XMLSchema" xmlns:p="http://schemas.microsoft.com/office/2006/metadata/properties" xmlns:ns2="f12e54ec-8e42-457e-a21a-b715fa4413fc" xmlns:ns3="d79a3b8a-9035-4085-8be0-9f3f85126548" targetNamespace="http://schemas.microsoft.com/office/2006/metadata/properties" ma:root="true" ma:fieldsID="a5b867ec14702981de0c85a8097ca8b2" ns2:_="" ns3:_="">
    <xsd:import namespace="f12e54ec-8e42-457e-a21a-b715fa4413fc"/>
    <xsd:import namespace="d79a3b8a-9035-4085-8be0-9f3f851265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2e54ec-8e42-457e-a21a-b715fa4413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9e79c6a-49e2-423f-a430-0648df4a03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a3b8a-9035-4085-8be0-9f3f8512654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5a101db-45e2-4d31-ac92-75481bd1a827}" ma:internalName="TaxCatchAll" ma:showField="CatchAllData" ma:web="d79a3b8a-9035-4085-8be0-9f3f851265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9a3b8a-9035-4085-8be0-9f3f85126548" xsi:nil="true"/>
    <lcf76f155ced4ddcb4097134ff3c332f xmlns="f12e54ec-8e42-457e-a21a-b715fa4413f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01A423A-FDB0-4179-98E8-E307A3733A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FC85B0-84B3-4DF4-BF44-BC4B412B2EEC}"/>
</file>

<file path=customXml/itemProps3.xml><?xml version="1.0" encoding="utf-8"?>
<ds:datastoreItem xmlns:ds="http://schemas.openxmlformats.org/officeDocument/2006/customXml" ds:itemID="{4D6B9A53-57C7-4235-8505-65EF79FFB4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Fee Breakdown</vt:lpstr>
      <vt:lpstr>Stats on Student Fees</vt:lpstr>
      <vt:lpstr>SRC Students Budget</vt:lpstr>
      <vt:lpstr>Executives</vt:lpstr>
      <vt:lpstr>Marketing and Comms</vt:lpstr>
      <vt:lpstr>External Affairs</vt:lpstr>
      <vt:lpstr>Finance and Operations</vt:lpstr>
      <vt:lpstr>Overall Budget</vt:lpstr>
      <vt:lpstr>Overall Summary</vt:lpstr>
      <vt:lpstr>Gait </vt:lpstr>
      <vt:lpstr>Honorarium Breakdown</vt:lpstr>
      <vt:lpstr>Activities and Events</vt:lpstr>
      <vt:lpstr>SRC Exec Board</vt:lpstr>
      <vt:lpstr>Orientation Week</vt:lpstr>
      <vt:lpstr>Winterfest</vt:lpstr>
      <vt:lpstr>Winter O-Week</vt:lpstr>
      <vt:lpstr>CountryFest</vt:lpstr>
      <vt:lpstr>Grad Formal</vt:lpstr>
      <vt:lpstr>'Orientation Week'!Print_Area</vt:lpstr>
    </vt:vector>
  </TitlesOfParts>
  <Manager/>
  <Company>Bishops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Hunter Gong</dc:creator>
  <cp:keywords/>
  <dc:description/>
  <cp:lastModifiedBy>SRC Director of Finance</cp:lastModifiedBy>
  <cp:revision/>
  <dcterms:created xsi:type="dcterms:W3CDTF">2022-10-17T22:26:59Z</dcterms:created>
  <dcterms:modified xsi:type="dcterms:W3CDTF">2023-12-13T21:14:31Z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0x0101000A58323473429B4BAE8F2C63F4C6D759</vt:lpwstr>
  </property>
  <property fmtid="{D5CDD505-2E9C-101B-9397-08002B2CF9AE}" pid="3" name="Order">
    <vt:r8>3407000</vt:r8>
  </property>
</Properties>
</file>